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accserver1\Publica\REBALANCEO\PLANILLAS PARA SUBIR A LA PAGWEB\AÑO 2024\"/>
    </mc:Choice>
  </mc:AlternateContent>
  <xr:revisionPtr revIDLastSave="0" documentId="13_ncr:1_{3BB1CBE2-CFC8-41E8-AFD6-779BE3F38562}" xr6:coauthVersionLast="47" xr6:coauthVersionMax="47" xr10:uidLastSave="{00000000-0000-0000-0000-000000000000}"/>
  <bookViews>
    <workbookView xWindow="41" yWindow="27" windowWidth="26042" windowHeight="14061" activeTab="1" xr2:uid="{00000000-000D-0000-FFFF-FFFF00000000}"/>
  </bookViews>
  <sheets>
    <sheet name="REHABILITADOS" sheetId="1" r:id="rId1"/>
    <sheet name="RH MENSUAL 2024" sheetId="2" r:id="rId2"/>
    <sheet name="CH DISPONIBLES" sheetId="3" r:id="rId3"/>
    <sheet name="%" sheetId="4" r:id="rId4"/>
  </sheets>
  <definedNames>
    <definedName name="_xlnm.Print_Area" localSheetId="3">'%'!$A$1:$N$53</definedName>
    <definedName name="_xlnm.Print_Area" localSheetId="0">REHABILITADOS!$A$1:$J$50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C48" i="1"/>
  <c r="G48" i="1" s="1"/>
  <c r="C47" i="1" l="1"/>
  <c r="B42" i="1" s="1"/>
  <c r="D42" i="1" s="1"/>
  <c r="D48" i="1"/>
  <c r="I42" i="1"/>
  <c r="H42" i="1"/>
  <c r="F42" i="1"/>
  <c r="D49" i="1"/>
  <c r="G47" i="1"/>
  <c r="J47" i="1" s="1"/>
  <c r="G49" i="1"/>
  <c r="J49" i="1" s="1"/>
  <c r="J48" i="1"/>
  <c r="J31" i="1"/>
  <c r="J26" i="1"/>
  <c r="J7" i="1"/>
  <c r="D47" i="1" l="1"/>
  <c r="D50" i="1" s="1"/>
  <c r="I43" i="1"/>
  <c r="J42" i="1"/>
  <c r="J43" i="1" s="1"/>
  <c r="J50" i="1"/>
  <c r="C26" i="1"/>
  <c r="B26" i="1"/>
  <c r="C7" i="1"/>
  <c r="C43" i="1" s="1"/>
  <c r="B7" i="1"/>
  <c r="B43" i="1" s="1"/>
  <c r="D6" i="1"/>
  <c r="D10" i="1"/>
  <c r="K10" i="1" s="1"/>
  <c r="D11" i="1"/>
  <c r="K11" i="1" s="1"/>
  <c r="D12" i="1"/>
  <c r="K12" i="1" s="1"/>
  <c r="D13" i="1"/>
  <c r="K13" i="1" s="1"/>
  <c r="D14" i="1"/>
  <c r="K14" i="1" s="1"/>
  <c r="D15" i="1"/>
  <c r="K15" i="1" s="1"/>
  <c r="D16" i="1"/>
  <c r="K16" i="1" s="1"/>
  <c r="D17" i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30" i="1"/>
  <c r="K30" i="1" s="1"/>
  <c r="D31" i="1"/>
  <c r="K31" i="1" s="1"/>
  <c r="D34" i="1"/>
  <c r="K34" i="1" s="1"/>
  <c r="D36" i="1"/>
  <c r="K36" i="1" s="1"/>
  <c r="D37" i="1"/>
  <c r="K37" i="1" s="1"/>
  <c r="D38" i="1"/>
  <c r="D35" i="1"/>
  <c r="K35" i="1" s="1"/>
  <c r="D39" i="1"/>
  <c r="D40" i="1"/>
  <c r="D41" i="1"/>
  <c r="D33" i="1"/>
  <c r="K33" i="1" s="1"/>
  <c r="D5" i="1"/>
  <c r="K5" i="1" l="1"/>
  <c r="D26" i="1"/>
  <c r="K26" i="1" s="1"/>
  <c r="D7" i="1"/>
  <c r="D43" i="1" l="1"/>
  <c r="K8" i="1"/>
</calcChain>
</file>

<file path=xl/sharedStrings.xml><?xml version="1.0" encoding="utf-8"?>
<sst xmlns="http://schemas.openxmlformats.org/spreadsheetml/2006/main" count="604" uniqueCount="151">
  <si>
    <t>EMPRESA</t>
  </si>
  <si>
    <t>TOTAL HABILITADOS</t>
  </si>
  <si>
    <t>AMARILLA S.A.</t>
  </si>
  <si>
    <t>BRAGAS S.A.</t>
  </si>
  <si>
    <t>CAÑUELAS  GAS S.A.</t>
  </si>
  <si>
    <t>COOP. CEMDO L.T.D.A.</t>
  </si>
  <si>
    <t>COOP. COOPETEL L.T.D.A.</t>
  </si>
  <si>
    <t>COOP. CPE L.T.D.A.</t>
  </si>
  <si>
    <t>COOP. CREC GAS L.T.D.A.</t>
  </si>
  <si>
    <t>COOP. FEL L.T.D.A.</t>
  </si>
  <si>
    <t>COOP. GALVEZ L.T.D.A.</t>
  </si>
  <si>
    <t>COOP. GASCOOP L.T.D.A.</t>
  </si>
  <si>
    <t>COOP. MISCOOP L.T.D.A.</t>
  </si>
  <si>
    <t>COOP. UCOOP L.T.D.A.</t>
  </si>
  <si>
    <t>DIMARCO S.A.</t>
  </si>
  <si>
    <t>DOLORES GAS</t>
  </si>
  <si>
    <t>FUTURO GAS S.A.</t>
  </si>
  <si>
    <t>GAS ARECO S.A.C.I.</t>
  </si>
  <si>
    <t>GAS ARGENTINO S.R.L</t>
  </si>
  <si>
    <t xml:space="preserve">GAS AUSTRAL S.A. </t>
  </si>
  <si>
    <t>GAS TRELEW S.A.</t>
  </si>
  <si>
    <t xml:space="preserve">ITALGAS S.A. </t>
  </si>
  <si>
    <t>KARPINO</t>
  </si>
  <si>
    <t>LAS VARILLAS GAS S.A.C.I.</t>
  </si>
  <si>
    <t>MOLLE GAS S.R.L.</t>
  </si>
  <si>
    <t>PROPANORTE S.A.C.I.F.</t>
  </si>
  <si>
    <t>REGION GAS S.A.</t>
  </si>
  <si>
    <t>SARTINI GAS S.R.L.</t>
  </si>
  <si>
    <t xml:space="preserve">SPECIAL S.A. </t>
  </si>
  <si>
    <t>SURGAS S.A.</t>
  </si>
  <si>
    <t xml:space="preserve">TOTALGAZ ESPEC. ARG </t>
  </si>
  <si>
    <t>YPF GAS S.A.</t>
  </si>
  <si>
    <t>LIDERGAS</t>
  </si>
  <si>
    <t>TOTAL GRAL.</t>
  </si>
  <si>
    <t>PRIMERA ETAPA</t>
  </si>
  <si>
    <t>E N E R O   2 0 0 8   a   D I C I E M B R E   2 0 2 2</t>
  </si>
  <si>
    <t>SEGUNDA ETAPA</t>
  </si>
  <si>
    <t>TOTAL</t>
  </si>
  <si>
    <t xml:space="preserve">NATURAL GAS </t>
  </si>
  <si>
    <t>AMARILLA S.A. (*)</t>
  </si>
  <si>
    <t>CAÑUELAS  GAS S.A. (*)</t>
  </si>
  <si>
    <t>(*) Los cilindros re rechapeados se encuentran incluidos en el Total Habilitados en la Primera Etapa</t>
  </si>
  <si>
    <t>MARCA INSIGNIA</t>
  </si>
  <si>
    <t xml:space="preserve">AMARILLA GAS </t>
  </si>
  <si>
    <t>ALLENGAS</t>
  </si>
  <si>
    <t>BRAGAS</t>
  </si>
  <si>
    <t>GAS PIGÜE</t>
  </si>
  <si>
    <t>EXTRAGAS</t>
  </si>
  <si>
    <t>VENADO GAS</t>
  </si>
  <si>
    <t>CASTELLI GAS</t>
  </si>
  <si>
    <t>GAS KELM</t>
  </si>
  <si>
    <t>CEMDO GAS</t>
  </si>
  <si>
    <t>AGROGAS</t>
  </si>
  <si>
    <t>CLORICOOP</t>
  </si>
  <si>
    <t>CLORI GAS</t>
  </si>
  <si>
    <t>COOPETEL GAS</t>
  </si>
  <si>
    <t>MAQUINCHAO</t>
  </si>
  <si>
    <t xml:space="preserve">C.P.E. GAS </t>
  </si>
  <si>
    <t>CPE 45</t>
  </si>
  <si>
    <t>CREC GAS</t>
  </si>
  <si>
    <t>BALCARGAS</t>
  </si>
  <si>
    <t>FELGAS</t>
  </si>
  <si>
    <t>LA PERLA GAS</t>
  </si>
  <si>
    <t>GALGAS</t>
  </si>
  <si>
    <t>NOGOYA</t>
  </si>
  <si>
    <t>GAS-COOP</t>
  </si>
  <si>
    <t>GAS-COOP 2</t>
  </si>
  <si>
    <t>MISCOOP GAS</t>
  </si>
  <si>
    <t>CALF-GAS</t>
  </si>
  <si>
    <t>UCOOPGAS</t>
  </si>
  <si>
    <t>CLORINDA GAS</t>
  </si>
  <si>
    <t>DIMARGAS</t>
  </si>
  <si>
    <t>DIMAR</t>
  </si>
  <si>
    <t>GAS 10</t>
  </si>
  <si>
    <t>BUENOS AIRES GAS</t>
  </si>
  <si>
    <t>CANDELARIA</t>
  </si>
  <si>
    <t>PLATAGAS</t>
  </si>
  <si>
    <t>BOCAGAS</t>
  </si>
  <si>
    <t>LICOVAL</t>
  </si>
  <si>
    <t>GAS ARECO</t>
  </si>
  <si>
    <t>GIAC GAS</t>
  </si>
  <si>
    <t>PARDO GAS</t>
  </si>
  <si>
    <t>GAS ARGENTINO</t>
  </si>
  <si>
    <t>GAS AUSTRAL</t>
  </si>
  <si>
    <t>LICOGAS</t>
  </si>
  <si>
    <t>GAS TRELEW</t>
  </si>
  <si>
    <t>PUGLIESE</t>
  </si>
  <si>
    <t>HIPERGAS</t>
  </si>
  <si>
    <t>ZIGAS</t>
  </si>
  <si>
    <t>R-S-GAS</t>
  </si>
  <si>
    <t>GAS SANMIGUEL</t>
  </si>
  <si>
    <t>EMSE</t>
  </si>
  <si>
    <t>FERNANGAS</t>
  </si>
  <si>
    <t>LOBOGAS</t>
  </si>
  <si>
    <t>RHO GAS</t>
  </si>
  <si>
    <t>ATOMGAS</t>
  </si>
  <si>
    <t>GARDEL GAS</t>
  </si>
  <si>
    <t>MOLLE GAS</t>
  </si>
  <si>
    <t>CALIDA GAS</t>
  </si>
  <si>
    <t>OESTE GAS</t>
  </si>
  <si>
    <t>CONHELLO</t>
  </si>
  <si>
    <t>PROPANORTE</t>
  </si>
  <si>
    <t>GARRALINCOLN</t>
  </si>
  <si>
    <t>MICROGAS</t>
  </si>
  <si>
    <t>J.P.LARUMBRE</t>
  </si>
  <si>
    <t>SARTINI GAS</t>
  </si>
  <si>
    <t>YAGAN GAS</t>
  </si>
  <si>
    <t>SHELL GAS</t>
  </si>
  <si>
    <t>LUMBREGAS</t>
  </si>
  <si>
    <t>SPECIAL GAS</t>
  </si>
  <si>
    <t>FAMAGAS</t>
  </si>
  <si>
    <t>SURGAS</t>
  </si>
  <si>
    <t>UNIDAD</t>
  </si>
  <si>
    <t xml:space="preserve">TOTALGAZ </t>
  </si>
  <si>
    <t>GAS VILLEGAS</t>
  </si>
  <si>
    <t>YPF GAS</t>
  </si>
  <si>
    <t>POLIGAS</t>
  </si>
  <si>
    <t>SEGUNDA MARCA</t>
  </si>
  <si>
    <t>PRIMERA MARCA</t>
  </si>
  <si>
    <t>TOTAL REHABILITADOS</t>
  </si>
  <si>
    <t>AMARILLA GAS</t>
  </si>
  <si>
    <t>CAÑUELAS GAS</t>
  </si>
  <si>
    <t>TOTAL DE CHAPAS DISPONIBLES TOTALGAZ</t>
  </si>
  <si>
    <t>TOTAL MES</t>
  </si>
  <si>
    <t>REUMEN RE RECHAPEO CILINDROS TOTALGAZ</t>
  </si>
  <si>
    <t>TOTALGAZ CDROS RESTANTES</t>
  </si>
  <si>
    <t>AC AÑO 2022</t>
  </si>
  <si>
    <t>TOTALGAZ RESTANTES</t>
  </si>
  <si>
    <t>TOTAL DE CHAPAS DISPONIBLES</t>
  </si>
  <si>
    <r>
      <rPr>
        <b/>
        <sz val="16"/>
        <color theme="9" tint="-0.499984740745262"/>
        <rFont val="Arial"/>
        <family val="2"/>
      </rPr>
      <t>ACUERDO TOTALGA</t>
    </r>
    <r>
      <rPr>
        <b/>
        <i/>
        <sz val="16"/>
        <color theme="9" tint="-0.499984740745262"/>
        <rFont val="Arial"/>
        <family val="2"/>
      </rPr>
      <t>Z - AMARILLA - CAÑUELAS GAS</t>
    </r>
  </si>
  <si>
    <t>CILINDROS REHABILITADOS</t>
  </si>
  <si>
    <t>coincidirrrrrrrrrrrrrrrrrrrrrrrrrrrrrrr</t>
  </si>
  <si>
    <t>MARCA</t>
  </si>
  <si>
    <t>DIFERENCIA</t>
  </si>
  <si>
    <t>CH FABRICADAS</t>
  </si>
  <si>
    <t>CH COLOCADAS</t>
  </si>
  <si>
    <t>CH DADAS BAJA</t>
  </si>
  <si>
    <t>CH DADS DE BAJA</t>
  </si>
  <si>
    <t>TOTALGAZ</t>
  </si>
  <si>
    <t>PARTICIPACION PARQUE COMUNITARIO</t>
  </si>
  <si>
    <t>PARTICIPACION</t>
  </si>
  <si>
    <t>2da MARCA</t>
  </si>
  <si>
    <t>DE SU PARQUE</t>
  </si>
  <si>
    <t>Plan Nacional de Normalización del Parque de 45 kg. de Capacidad</t>
  </si>
  <si>
    <r>
      <rPr>
        <b/>
        <sz val="18"/>
        <color theme="9" tint="-0.499984740745262"/>
        <rFont val="Arial"/>
        <family val="2"/>
      </rPr>
      <t>ACUERDO TOTALGA</t>
    </r>
    <r>
      <rPr>
        <b/>
        <i/>
        <sz val="18"/>
        <color theme="9" tint="-0.499984740745262"/>
        <rFont val="Arial"/>
        <family val="2"/>
      </rPr>
      <t>Z - AMARILLA - CAÑUELAS GAS</t>
    </r>
  </si>
  <si>
    <t>RIO GAS</t>
  </si>
  <si>
    <t>GAS PIGUE</t>
  </si>
  <si>
    <t xml:space="preserve">BRAGAS </t>
  </si>
  <si>
    <t>Enero-Junio 2024</t>
  </si>
  <si>
    <t>Enero 2008 _ Junio 2024</t>
  </si>
  <si>
    <t>E N E R O   2 0 0 8   a   J U N I O 2 0 2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</si>
</sst>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b/>
      <sz val="36"/>
      <color theme="9" tint="-0.499984740745262"/>
      <name val="Aharoni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9" tint="-0.499984740745262"/>
      <name val="Arial"/>
      <family val="2"/>
    </font>
    <font>
      <i/>
      <sz val="12"/>
      <color theme="1"/>
      <name val="Arial"/>
      <family val="2"/>
    </font>
    <font>
      <b/>
      <sz val="16"/>
      <color theme="9" tint="-0.499984740745262"/>
      <name val="Arial"/>
      <family val="2"/>
    </font>
    <font>
      <b/>
      <i/>
      <sz val="16"/>
      <color theme="9" tint="-0.499984740745262"/>
      <name val="Arial"/>
      <family val="2"/>
    </font>
    <font>
      <b/>
      <u/>
      <sz val="12"/>
      <color theme="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36"/>
      <name val="Aharoni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2"/>
      <color theme="0"/>
      <name val="Arial"/>
      <family val="2"/>
    </font>
    <font>
      <b/>
      <i/>
      <sz val="10"/>
      <color theme="1"/>
      <name val="Arial"/>
      <family val="2"/>
    </font>
    <font>
      <b/>
      <sz val="28"/>
      <color theme="9" tint="-0.499984740745262"/>
      <name val="Aharoni"/>
    </font>
    <font>
      <sz val="13"/>
      <color theme="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0"/>
      <name val="Arial"/>
      <family val="2"/>
    </font>
    <font>
      <b/>
      <i/>
      <sz val="18"/>
      <color theme="9" tint="-0.499984740745262"/>
      <name val="Arial"/>
      <family val="2"/>
    </font>
    <font>
      <b/>
      <sz val="18"/>
      <color theme="9" tint="-0.499984740745262"/>
      <name val="Arial"/>
      <family val="2"/>
    </font>
    <font>
      <b/>
      <sz val="13"/>
      <color theme="9" tint="-0.499984740745262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i/>
      <u/>
      <sz val="12"/>
      <name val="Arial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theme="0" tint="-5.0965910824915313E-2"/>
        </stop>
        <stop position="1">
          <color theme="9" tint="0.59999389629810485"/>
        </stop>
      </gradientFill>
    </fill>
    <fill>
      <gradientFill degree="90">
        <stop position="0">
          <color theme="0" tint="-0.1490218817712943"/>
        </stop>
        <stop position="1">
          <color theme="9" tint="0.40000610370189521"/>
        </stop>
      </gradient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9" tint="-0.249977111117893"/>
        <bgColor auto="1"/>
      </patternFill>
    </fill>
    <fill>
      <gradientFill degree="90">
        <stop position="0">
          <color theme="0" tint="-5.0965910824915313E-2"/>
        </stop>
        <stop position="1">
          <color theme="9" tint="-0.25098422193060094"/>
        </stop>
      </gradient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6" fillId="0" borderId="14" xfId="0" applyFont="1" applyBorder="1"/>
    <xf numFmtId="3" fontId="7" fillId="0" borderId="11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8" fillId="3" borderId="0" xfId="0" applyNumberFormat="1" applyFont="1" applyFill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distributed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distributed"/>
    </xf>
    <xf numFmtId="0" fontId="8" fillId="3" borderId="13" xfId="0" applyFont="1" applyFill="1" applyBorder="1" applyAlignment="1">
      <alignment horizontal="center" vertical="distributed"/>
    </xf>
    <xf numFmtId="0" fontId="8" fillId="3" borderId="1" xfId="0" applyFont="1" applyFill="1" applyBorder="1" applyAlignment="1">
      <alignment horizontal="center" vertical="distributed"/>
    </xf>
    <xf numFmtId="3" fontId="7" fillId="0" borderId="4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6" fillId="0" borderId="20" xfId="0" applyFont="1" applyBorder="1"/>
    <xf numFmtId="0" fontId="6" fillId="0" borderId="21" xfId="0" applyFont="1" applyBorder="1"/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6" fillId="0" borderId="22" xfId="0" applyFont="1" applyBorder="1"/>
    <xf numFmtId="3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3" borderId="25" xfId="0" applyFont="1" applyFill="1" applyBorder="1" applyAlignment="1">
      <alignment horizontal="center" vertical="distributed"/>
    </xf>
    <xf numFmtId="0" fontId="6" fillId="0" borderId="19" xfId="0" applyFont="1" applyBorder="1"/>
    <xf numFmtId="3" fontId="8" fillId="3" borderId="27" xfId="0" applyNumberFormat="1" applyFont="1" applyFill="1" applyBorder="1" applyAlignment="1">
      <alignment horizontal="center" vertical="center"/>
    </xf>
    <xf numFmtId="0" fontId="6" fillId="0" borderId="27" xfId="0" applyFont="1" applyBorder="1"/>
    <xf numFmtId="0" fontId="8" fillId="3" borderId="0" xfId="0" applyFont="1" applyFill="1" applyAlignment="1">
      <alignment horizontal="center" vertical="distributed"/>
    </xf>
    <xf numFmtId="0" fontId="8" fillId="3" borderId="19" xfId="0" applyFont="1" applyFill="1" applyBorder="1" applyAlignment="1">
      <alignment vertical="center"/>
    </xf>
    <xf numFmtId="0" fontId="8" fillId="0" borderId="0" xfId="0" applyFont="1" applyAlignment="1">
      <alignment horizontal="center" vertical="distributed"/>
    </xf>
    <xf numFmtId="0" fontId="13" fillId="0" borderId="0" xfId="0" applyFont="1"/>
    <xf numFmtId="0" fontId="14" fillId="0" borderId="0" xfId="0" applyFont="1"/>
    <xf numFmtId="3" fontId="14" fillId="0" borderId="0" xfId="0" applyNumberFormat="1" applyFont="1" applyAlignment="1">
      <alignment horizontal="center"/>
    </xf>
    <xf numFmtId="3" fontId="14" fillId="0" borderId="0" xfId="0" applyNumberFormat="1" applyFont="1"/>
    <xf numFmtId="0" fontId="8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6" fillId="0" borderId="30" xfId="0" applyFont="1" applyBorder="1"/>
    <xf numFmtId="3" fontId="7" fillId="0" borderId="31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8" fillId="3" borderId="36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3" fontId="8" fillId="3" borderId="38" xfId="0" applyNumberFormat="1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distributed"/>
    </xf>
    <xf numFmtId="0" fontId="5" fillId="0" borderId="0" xfId="0" applyFont="1" applyAlignment="1">
      <alignment horizontal="center" vertical="center"/>
    </xf>
    <xf numFmtId="0" fontId="15" fillId="3" borderId="11" xfId="0" applyFont="1" applyFill="1" applyBorder="1" applyAlignment="1">
      <alignment horizontal="center" vertical="distributed"/>
    </xf>
    <xf numFmtId="0" fontId="15" fillId="3" borderId="12" xfId="0" applyFont="1" applyFill="1" applyBorder="1" applyAlignment="1">
      <alignment horizontal="center" vertical="distributed"/>
    </xf>
    <xf numFmtId="0" fontId="15" fillId="3" borderId="13" xfId="0" applyFont="1" applyFill="1" applyBorder="1" applyAlignment="1">
      <alignment horizontal="center" vertical="distributed"/>
    </xf>
    <xf numFmtId="0" fontId="15" fillId="0" borderId="40" xfId="0" applyFont="1" applyBorder="1" applyAlignment="1">
      <alignment horizontal="center" vertical="distributed"/>
    </xf>
    <xf numFmtId="0" fontId="15" fillId="3" borderId="41" xfId="0" applyFont="1" applyFill="1" applyBorder="1" applyAlignment="1">
      <alignment horizontal="center" vertical="distributed"/>
    </xf>
    <xf numFmtId="3" fontId="7" fillId="0" borderId="42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0" fontId="15" fillId="4" borderId="11" xfId="0" applyFont="1" applyFill="1" applyBorder="1" applyAlignment="1">
      <alignment horizontal="center" vertical="distributed"/>
    </xf>
    <xf numFmtId="0" fontId="15" fillId="4" borderId="12" xfId="0" applyFont="1" applyFill="1" applyBorder="1" applyAlignment="1">
      <alignment horizontal="center" vertical="distributed"/>
    </xf>
    <xf numFmtId="0" fontId="15" fillId="4" borderId="41" xfId="0" applyFont="1" applyFill="1" applyBorder="1" applyAlignment="1">
      <alignment horizontal="center" vertical="distributed"/>
    </xf>
    <xf numFmtId="3" fontId="8" fillId="0" borderId="0" xfId="0" applyNumberFormat="1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/>
    </xf>
    <xf numFmtId="3" fontId="7" fillId="0" borderId="24" xfId="0" applyNumberFormat="1" applyFont="1" applyBorder="1" applyAlignment="1">
      <alignment horizontal="center"/>
    </xf>
    <xf numFmtId="40" fontId="16" fillId="0" borderId="0" xfId="0" applyNumberFormat="1" applyFont="1"/>
    <xf numFmtId="40" fontId="17" fillId="0" borderId="0" xfId="0" applyNumberFormat="1" applyFont="1" applyAlignment="1">
      <alignment horizontal="center" vertical="center"/>
    </xf>
    <xf numFmtId="40" fontId="7" fillId="0" borderId="0" xfId="0" applyNumberFormat="1" applyFont="1"/>
    <xf numFmtId="40" fontId="8" fillId="0" borderId="0" xfId="0" applyNumberFormat="1" applyFont="1" applyAlignment="1">
      <alignment horizontal="center" vertical="distributed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/>
    <xf numFmtId="3" fontId="6" fillId="0" borderId="0" xfId="0" applyNumberFormat="1" applyFont="1"/>
    <xf numFmtId="0" fontId="6" fillId="0" borderId="43" xfId="0" applyFont="1" applyBorder="1"/>
    <xf numFmtId="3" fontId="7" fillId="0" borderId="43" xfId="0" applyNumberFormat="1" applyFont="1" applyBorder="1" applyAlignment="1">
      <alignment horizontal="center"/>
    </xf>
    <xf numFmtId="0" fontId="6" fillId="0" borderId="44" xfId="0" applyFont="1" applyBorder="1"/>
    <xf numFmtId="3" fontId="7" fillId="0" borderId="44" xfId="0" applyNumberFormat="1" applyFont="1" applyBorder="1" applyAlignment="1">
      <alignment horizontal="center"/>
    </xf>
    <xf numFmtId="0" fontId="6" fillId="0" borderId="45" xfId="0" applyFont="1" applyBorder="1"/>
    <xf numFmtId="3" fontId="7" fillId="0" borderId="4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0" fontId="19" fillId="3" borderId="0" xfId="1" applyNumberFormat="1" applyFont="1" applyFill="1" applyAlignment="1">
      <alignment horizontal="center"/>
    </xf>
    <xf numFmtId="10" fontId="21" fillId="6" borderId="0" xfId="1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164" fontId="1" fillId="0" borderId="0" xfId="0" applyNumberFormat="1" applyFont="1"/>
    <xf numFmtId="164" fontId="8" fillId="3" borderId="0" xfId="0" applyNumberFormat="1" applyFont="1" applyFill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164" fontId="6" fillId="0" borderId="0" xfId="0" applyNumberFormat="1" applyFont="1"/>
    <xf numFmtId="3" fontId="24" fillId="0" borderId="29" xfId="0" applyNumberFormat="1" applyFont="1" applyBorder="1" applyAlignment="1">
      <alignment horizontal="center"/>
    </xf>
    <xf numFmtId="3" fontId="24" fillId="0" borderId="0" xfId="0" applyNumberFormat="1" applyFont="1" applyAlignment="1">
      <alignment horizontal="center"/>
    </xf>
    <xf numFmtId="3" fontId="25" fillId="3" borderId="37" xfId="0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164" fontId="23" fillId="0" borderId="16" xfId="0" applyNumberFormat="1" applyFont="1" applyBorder="1"/>
    <xf numFmtId="164" fontId="23" fillId="0" borderId="0" xfId="0" applyNumberFormat="1" applyFont="1"/>
    <xf numFmtId="0" fontId="23" fillId="0" borderId="0" xfId="0" applyFont="1"/>
    <xf numFmtId="3" fontId="24" fillId="0" borderId="15" xfId="0" applyNumberFormat="1" applyFont="1" applyBorder="1" applyAlignment="1">
      <alignment horizontal="center"/>
    </xf>
    <xf numFmtId="3" fontId="25" fillId="3" borderId="38" xfId="0" applyNumberFormat="1" applyFont="1" applyFill="1" applyBorder="1" applyAlignment="1">
      <alignment horizontal="center" vertical="center"/>
    </xf>
    <xf numFmtId="164" fontId="23" fillId="0" borderId="48" xfId="0" applyNumberFormat="1" applyFont="1" applyBorder="1"/>
    <xf numFmtId="164" fontId="23" fillId="0" borderId="27" xfId="0" applyNumberFormat="1" applyFont="1" applyBorder="1"/>
    <xf numFmtId="3" fontId="24" fillId="0" borderId="28" xfId="0" applyNumberFormat="1" applyFont="1" applyBorder="1" applyAlignment="1">
      <alignment horizontal="center"/>
    </xf>
    <xf numFmtId="3" fontId="25" fillId="3" borderId="36" xfId="0" applyNumberFormat="1" applyFont="1" applyFill="1" applyBorder="1" applyAlignment="1">
      <alignment horizontal="center" vertical="center"/>
    </xf>
    <xf numFmtId="165" fontId="26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5" fillId="3" borderId="2" xfId="0" applyFont="1" applyFill="1" applyBorder="1" applyAlignment="1">
      <alignment horizontal="center" vertical="distributed"/>
    </xf>
    <xf numFmtId="0" fontId="26" fillId="0" borderId="0" xfId="0" applyFont="1"/>
    <xf numFmtId="17" fontId="30" fillId="0" borderId="0" xfId="0" applyNumberFormat="1" applyFont="1" applyAlignment="1">
      <alignment horizontal="center"/>
    </xf>
    <xf numFmtId="0" fontId="25" fillId="3" borderId="17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distributed"/>
    </xf>
    <xf numFmtId="0" fontId="25" fillId="3" borderId="25" xfId="0" applyFont="1" applyFill="1" applyBorder="1" applyAlignment="1">
      <alignment horizontal="center" vertical="distributed"/>
    </xf>
    <xf numFmtId="0" fontId="25" fillId="0" borderId="0" xfId="0" applyFont="1" applyAlignment="1">
      <alignment horizontal="center" vertical="distributed"/>
    </xf>
    <xf numFmtId="0" fontId="25" fillId="3" borderId="39" xfId="0" applyFont="1" applyFill="1" applyBorder="1" applyAlignment="1">
      <alignment horizontal="center" vertical="distributed"/>
    </xf>
    <xf numFmtId="0" fontId="23" fillId="0" borderId="49" xfId="0" applyFont="1" applyBorder="1"/>
    <xf numFmtId="3" fontId="24" fillId="0" borderId="50" xfId="0" applyNumberFormat="1" applyFont="1" applyBorder="1" applyAlignment="1">
      <alignment horizontal="center"/>
    </xf>
    <xf numFmtId="3" fontId="25" fillId="3" borderId="50" xfId="0" applyNumberFormat="1" applyFont="1" applyFill="1" applyBorder="1" applyAlignment="1">
      <alignment horizontal="center" vertical="center"/>
    </xf>
    <xf numFmtId="0" fontId="23" fillId="0" borderId="50" xfId="0" applyFont="1" applyBorder="1"/>
    <xf numFmtId="3" fontId="24" fillId="0" borderId="51" xfId="0" applyNumberFormat="1" applyFont="1" applyBorder="1" applyAlignment="1">
      <alignment horizontal="center"/>
    </xf>
    <xf numFmtId="0" fontId="23" fillId="0" borderId="52" xfId="0" applyFont="1" applyBorder="1"/>
    <xf numFmtId="3" fontId="24" fillId="0" borderId="53" xfId="0" applyNumberFormat="1" applyFont="1" applyBorder="1" applyAlignment="1">
      <alignment horizontal="center"/>
    </xf>
    <xf numFmtId="3" fontId="25" fillId="3" borderId="53" xfId="0" applyNumberFormat="1" applyFont="1" applyFill="1" applyBorder="1" applyAlignment="1">
      <alignment horizontal="center" vertical="center"/>
    </xf>
    <xf numFmtId="0" fontId="23" fillId="0" borderId="53" xfId="0" applyFont="1" applyBorder="1"/>
    <xf numFmtId="3" fontId="24" fillId="0" borderId="54" xfId="0" applyNumberFormat="1" applyFont="1" applyBorder="1" applyAlignment="1">
      <alignment horizontal="center"/>
    </xf>
    <xf numFmtId="0" fontId="23" fillId="0" borderId="55" xfId="0" applyFont="1" applyBorder="1"/>
    <xf numFmtId="3" fontId="24" fillId="0" borderId="56" xfId="0" applyNumberFormat="1" applyFont="1" applyBorder="1" applyAlignment="1">
      <alignment horizontal="center"/>
    </xf>
    <xf numFmtId="3" fontId="25" fillId="3" borderId="56" xfId="0" applyNumberFormat="1" applyFont="1" applyFill="1" applyBorder="1" applyAlignment="1">
      <alignment horizontal="center" vertical="center"/>
    </xf>
    <xf numFmtId="0" fontId="23" fillId="0" borderId="56" xfId="0" applyFont="1" applyBorder="1"/>
    <xf numFmtId="3" fontId="24" fillId="0" borderId="57" xfId="0" applyNumberFormat="1" applyFont="1" applyBorder="1" applyAlignment="1">
      <alignment horizontal="center"/>
    </xf>
    <xf numFmtId="3" fontId="24" fillId="0" borderId="52" xfId="0" applyNumberFormat="1" applyFont="1" applyBorder="1" applyAlignment="1">
      <alignment horizontal="left"/>
    </xf>
    <xf numFmtId="0" fontId="23" fillId="0" borderId="14" xfId="0" applyFont="1" applyBorder="1" applyAlignment="1">
      <alignment horizontal="center" vertical="distributed"/>
    </xf>
    <xf numFmtId="0" fontId="23" fillId="0" borderId="18" xfId="0" applyFont="1" applyBorder="1" applyAlignment="1">
      <alignment horizontal="center" vertical="distributed"/>
    </xf>
    <xf numFmtId="0" fontId="23" fillId="0" borderId="15" xfId="0" applyFont="1" applyBorder="1" applyAlignment="1">
      <alignment horizontal="center" vertical="distributed"/>
    </xf>
    <xf numFmtId="164" fontId="23" fillId="0" borderId="47" xfId="0" applyNumberFormat="1" applyFont="1" applyBorder="1"/>
    <xf numFmtId="164" fontId="23" fillId="0" borderId="19" xfId="0" applyNumberFormat="1" applyFont="1" applyBorder="1"/>
    <xf numFmtId="164" fontId="23" fillId="0" borderId="58" xfId="0" applyNumberFormat="1" applyFont="1" applyBorder="1"/>
    <xf numFmtId="164" fontId="23" fillId="0" borderId="59" xfId="0" applyNumberFormat="1" applyFont="1" applyBorder="1"/>
    <xf numFmtId="164" fontId="23" fillId="0" borderId="60" xfId="0" applyNumberFormat="1" applyFont="1" applyBorder="1"/>
    <xf numFmtId="40" fontId="32" fillId="0" borderId="0" xfId="0" applyNumberFormat="1" applyFont="1"/>
    <xf numFmtId="164" fontId="23" fillId="0" borderId="61" xfId="0" applyNumberFormat="1" applyFont="1" applyBorder="1"/>
    <xf numFmtId="164" fontId="23" fillId="0" borderId="40" xfId="0" applyNumberFormat="1" applyFont="1" applyBorder="1"/>
    <xf numFmtId="164" fontId="23" fillId="0" borderId="28" xfId="0" applyNumberFormat="1" applyFont="1" applyBorder="1"/>
    <xf numFmtId="14" fontId="33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8" fillId="3" borderId="2" xfId="0" applyNumberFormat="1" applyFont="1" applyFill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164" fontId="32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6" fillId="0" borderId="1" xfId="0" applyFont="1" applyBorder="1"/>
    <xf numFmtId="0" fontId="8" fillId="3" borderId="69" xfId="0" applyFont="1" applyFill="1" applyBorder="1" applyAlignment="1">
      <alignment horizontal="center" vertical="distributed"/>
    </xf>
    <xf numFmtId="3" fontId="7" fillId="0" borderId="70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distributed"/>
    </xf>
    <xf numFmtId="0" fontId="8" fillId="3" borderId="3" xfId="0" applyFont="1" applyFill="1" applyBorder="1" applyAlignment="1">
      <alignment horizontal="center" vertical="distributed"/>
    </xf>
    <xf numFmtId="0" fontId="6" fillId="0" borderId="14" xfId="0" applyFont="1" applyBorder="1" applyAlignment="1">
      <alignment horizontal="left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8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0" borderId="19" xfId="0" applyFont="1" applyBorder="1" applyAlignment="1">
      <alignment horizontal="left" vertical="distributed"/>
    </xf>
    <xf numFmtId="3" fontId="8" fillId="3" borderId="16" xfId="0" applyNumberFormat="1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distributed"/>
    </xf>
    <xf numFmtId="0" fontId="27" fillId="0" borderId="27" xfId="0" applyFont="1" applyBorder="1" applyAlignment="1">
      <alignment horizontal="left"/>
    </xf>
    <xf numFmtId="0" fontId="27" fillId="0" borderId="0" xfId="0" applyFont="1" applyAlignment="1">
      <alignment horizontal="left"/>
    </xf>
    <xf numFmtId="3" fontId="24" fillId="0" borderId="53" xfId="0" applyNumberFormat="1" applyFont="1" applyBorder="1" applyAlignment="1">
      <alignment horizontal="center" vertical="center"/>
    </xf>
    <xf numFmtId="3" fontId="25" fillId="3" borderId="53" xfId="0" applyNumberFormat="1" applyFont="1" applyFill="1" applyBorder="1" applyAlignment="1">
      <alignment horizontal="center" vertical="center"/>
    </xf>
    <xf numFmtId="3" fontId="25" fillId="3" borderId="37" xfId="0" applyNumberFormat="1" applyFont="1" applyFill="1" applyBorder="1" applyAlignment="1">
      <alignment horizontal="center" vertical="center"/>
    </xf>
    <xf numFmtId="0" fontId="23" fillId="0" borderId="52" xfId="0" applyFont="1" applyBorder="1" applyAlignment="1">
      <alignment horizontal="left" vertical="center"/>
    </xf>
    <xf numFmtId="0" fontId="25" fillId="3" borderId="2" xfId="0" applyFont="1" applyFill="1" applyBorder="1" applyAlignment="1">
      <alignment horizontal="center" vertical="distributed"/>
    </xf>
    <xf numFmtId="0" fontId="25" fillId="3" borderId="24" xfId="0" applyFont="1" applyFill="1" applyBorder="1" applyAlignment="1">
      <alignment horizontal="center" vertical="distributed"/>
    </xf>
    <xf numFmtId="17" fontId="30" fillId="0" borderId="0" xfId="0" applyNumberFormat="1" applyFont="1" applyAlignment="1">
      <alignment horizontal="center"/>
    </xf>
    <xf numFmtId="17" fontId="31" fillId="0" borderId="0" xfId="0" applyNumberFormat="1" applyFont="1" applyAlignment="1">
      <alignment horizontal="center"/>
    </xf>
    <xf numFmtId="17" fontId="22" fillId="2" borderId="0" xfId="0" applyNumberFormat="1" applyFont="1" applyFill="1" applyAlignment="1">
      <alignment horizontal="center" vertical="distributed"/>
    </xf>
    <xf numFmtId="164" fontId="26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distributed"/>
    </xf>
    <xf numFmtId="3" fontId="24" fillId="0" borderId="16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left" vertical="distributed"/>
    </xf>
    <xf numFmtId="14" fontId="33" fillId="0" borderId="0" xfId="0" applyNumberFormat="1" applyFont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3" fontId="24" fillId="0" borderId="65" xfId="0" applyNumberFormat="1" applyFont="1" applyBorder="1" applyAlignment="1">
      <alignment horizontal="center" vertical="center"/>
    </xf>
    <xf numFmtId="3" fontId="24" fillId="0" borderId="66" xfId="0" applyNumberFormat="1" applyFont="1" applyBorder="1" applyAlignment="1">
      <alignment horizontal="center" vertical="center"/>
    </xf>
    <xf numFmtId="3" fontId="24" fillId="0" borderId="67" xfId="0" applyNumberFormat="1" applyFont="1" applyBorder="1" applyAlignment="1">
      <alignment horizontal="center" vertical="center"/>
    </xf>
    <xf numFmtId="3" fontId="25" fillId="3" borderId="65" xfId="0" applyNumberFormat="1" applyFont="1" applyFill="1" applyBorder="1" applyAlignment="1">
      <alignment horizontal="center" vertical="center"/>
    </xf>
    <xf numFmtId="3" fontId="25" fillId="3" borderId="66" xfId="0" applyNumberFormat="1" applyFont="1" applyFill="1" applyBorder="1" applyAlignment="1">
      <alignment horizontal="center" vertical="center"/>
    </xf>
    <xf numFmtId="3" fontId="25" fillId="3" borderId="67" xfId="0" applyNumberFormat="1" applyFont="1" applyFill="1" applyBorder="1" applyAlignment="1">
      <alignment horizontal="center" vertical="center"/>
    </xf>
    <xf numFmtId="3" fontId="24" fillId="0" borderId="68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3" borderId="27" xfId="0" applyFont="1" applyFill="1" applyBorder="1" applyAlignment="1">
      <alignment horizontal="center" vertical="distributed"/>
    </xf>
    <xf numFmtId="0" fontId="8" fillId="4" borderId="27" xfId="0" applyFont="1" applyFill="1" applyBorder="1" applyAlignment="1">
      <alignment horizontal="center" vertical="distributed"/>
    </xf>
    <xf numFmtId="164" fontId="8" fillId="0" borderId="1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7" fillId="0" borderId="70" xfId="0" applyNumberFormat="1" applyFont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distributed"/>
    </xf>
    <xf numFmtId="0" fontId="8" fillId="3" borderId="24" xfId="0" applyFont="1" applyFill="1" applyBorder="1" applyAlignment="1">
      <alignment horizontal="center" vertical="distributed"/>
    </xf>
    <xf numFmtId="10" fontId="19" fillId="3" borderId="0" xfId="1" applyNumberFormat="1" applyFont="1" applyFill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61" xfId="0" applyNumberFormat="1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opLeftCell="A31" workbookViewId="0">
      <selection activeCell="B39" sqref="B39"/>
    </sheetView>
  </sheetViews>
  <sheetFormatPr baseColWidth="10" defaultColWidth="9" defaultRowHeight="13.6" x14ac:dyDescent="0.25"/>
  <cols>
    <col min="1" max="1" width="36.625" style="1" customWidth="1"/>
    <col min="2" max="2" width="27.125" style="1" customWidth="1"/>
    <col min="3" max="3" width="26.875" style="1" customWidth="1"/>
    <col min="4" max="4" width="12.625" style="3" customWidth="1"/>
    <col min="5" max="5" width="2" style="1" customWidth="1"/>
    <col min="6" max="6" width="20.125" style="1" bestFit="1" customWidth="1"/>
    <col min="7" max="7" width="14.625" style="1" bestFit="1" customWidth="1"/>
    <col min="8" max="8" width="23.875" style="1" bestFit="1" customWidth="1"/>
    <col min="9" max="9" width="14.625" style="1" bestFit="1" customWidth="1"/>
    <col min="10" max="10" width="21.125" style="3" customWidth="1"/>
    <col min="11" max="11" width="14.625" style="4" bestFit="1" customWidth="1"/>
    <col min="12" max="16384" width="9" style="1"/>
  </cols>
  <sheetData>
    <row r="1" spans="1:11" ht="25.15" customHeight="1" x14ac:dyDescent="0.25"/>
    <row r="2" spans="1:11" ht="39.9" customHeight="1" x14ac:dyDescent="0.2">
      <c r="A2" s="170" t="s">
        <v>35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1" ht="30.25" customHeight="1" x14ac:dyDescent="0.25">
      <c r="A3" s="10"/>
      <c r="B3" s="167" t="s">
        <v>130</v>
      </c>
      <c r="C3" s="168"/>
      <c r="D3" s="162" t="s">
        <v>37</v>
      </c>
      <c r="E3" s="10"/>
      <c r="F3" s="10"/>
      <c r="G3" s="10"/>
      <c r="H3" s="10"/>
      <c r="I3" s="10"/>
      <c r="J3" s="10"/>
    </row>
    <row r="4" spans="1:11" ht="39.9" customHeight="1" x14ac:dyDescent="0.25">
      <c r="A4" s="13" t="s">
        <v>0</v>
      </c>
      <c r="B4" s="14" t="s">
        <v>34</v>
      </c>
      <c r="C4" s="15" t="s">
        <v>36</v>
      </c>
      <c r="D4" s="163"/>
      <c r="E4" s="10"/>
      <c r="F4" s="16" t="s">
        <v>42</v>
      </c>
      <c r="G4" s="10"/>
      <c r="H4" s="16" t="s">
        <v>117</v>
      </c>
      <c r="I4" s="10"/>
      <c r="J4" s="16" t="s">
        <v>119</v>
      </c>
    </row>
    <row r="5" spans="1:11" ht="25" customHeight="1" x14ac:dyDescent="0.25">
      <c r="A5" s="6" t="s">
        <v>2</v>
      </c>
      <c r="B5" s="7">
        <v>98128</v>
      </c>
      <c r="C5" s="8">
        <v>28081</v>
      </c>
      <c r="D5" s="9">
        <f>B5+C5</f>
        <v>126209</v>
      </c>
      <c r="E5" s="10"/>
      <c r="F5" s="17" t="s">
        <v>43</v>
      </c>
      <c r="G5" s="18">
        <v>84369</v>
      </c>
      <c r="H5" s="19" t="s">
        <v>44</v>
      </c>
      <c r="I5" s="18">
        <v>41840</v>
      </c>
      <c r="J5" s="9">
        <v>126209</v>
      </c>
      <c r="K5" s="5">
        <f>+J5-D5</f>
        <v>0</v>
      </c>
    </row>
    <row r="6" spans="1:11" ht="25" customHeight="1" x14ac:dyDescent="0.25">
      <c r="A6" s="6" t="s">
        <v>3</v>
      </c>
      <c r="B6" s="7">
        <v>3530</v>
      </c>
      <c r="C6" s="8">
        <v>0</v>
      </c>
      <c r="D6" s="9">
        <f>B6+C6</f>
        <v>3530</v>
      </c>
      <c r="E6" s="10"/>
      <c r="F6" s="17" t="s">
        <v>45</v>
      </c>
      <c r="G6" s="18">
        <v>3068</v>
      </c>
      <c r="H6" s="19" t="s">
        <v>46</v>
      </c>
      <c r="I6" s="18">
        <v>462</v>
      </c>
      <c r="J6" s="9">
        <v>3530</v>
      </c>
      <c r="K6" s="5"/>
    </row>
    <row r="7" spans="1:11" ht="25" customHeight="1" x14ac:dyDescent="0.25">
      <c r="A7" s="164" t="s">
        <v>4</v>
      </c>
      <c r="B7" s="165">
        <f>157386+4976</f>
        <v>162362</v>
      </c>
      <c r="C7" s="166">
        <f>48335+2200</f>
        <v>50535</v>
      </c>
      <c r="D7" s="161">
        <f>B7+C7</f>
        <v>212897</v>
      </c>
      <c r="E7" s="10"/>
      <c r="F7" s="17" t="s">
        <v>47</v>
      </c>
      <c r="G7" s="18">
        <v>128893</v>
      </c>
      <c r="H7" s="19" t="s">
        <v>48</v>
      </c>
      <c r="I7" s="18">
        <v>70335</v>
      </c>
      <c r="J7" s="161">
        <f>+G7+G8+G9+I7+I8+I9</f>
        <v>212897</v>
      </c>
      <c r="K7" s="5"/>
    </row>
    <row r="8" spans="1:11" ht="25" customHeight="1" x14ac:dyDescent="0.25">
      <c r="A8" s="164"/>
      <c r="B8" s="165"/>
      <c r="C8" s="166"/>
      <c r="D8" s="161"/>
      <c r="E8" s="10"/>
      <c r="F8" s="17" t="s">
        <v>49</v>
      </c>
      <c r="G8" s="18">
        <v>5094</v>
      </c>
      <c r="H8" s="19" t="s">
        <v>50</v>
      </c>
      <c r="I8" s="18">
        <v>1399</v>
      </c>
      <c r="J8" s="161"/>
      <c r="K8" s="5">
        <f>+J7-D7</f>
        <v>0</v>
      </c>
    </row>
    <row r="9" spans="1:11" ht="25" customHeight="1" x14ac:dyDescent="0.25">
      <c r="A9" s="164"/>
      <c r="B9" s="165"/>
      <c r="C9" s="166"/>
      <c r="D9" s="161"/>
      <c r="E9" s="10"/>
      <c r="F9" s="17" t="s">
        <v>75</v>
      </c>
      <c r="G9" s="18">
        <v>4176</v>
      </c>
      <c r="H9" s="19" t="s">
        <v>76</v>
      </c>
      <c r="I9" s="18">
        <v>3000</v>
      </c>
      <c r="J9" s="161"/>
      <c r="K9" s="5"/>
    </row>
    <row r="10" spans="1:11" ht="25" customHeight="1" x14ac:dyDescent="0.25">
      <c r="A10" s="6" t="s">
        <v>5</v>
      </c>
      <c r="B10" s="7">
        <v>4995</v>
      </c>
      <c r="C10" s="8">
        <v>727</v>
      </c>
      <c r="D10" s="9">
        <f t="shared" ref="D10:D41" si="0">B10+C10</f>
        <v>5722</v>
      </c>
      <c r="E10" s="10"/>
      <c r="F10" s="17" t="s">
        <v>51</v>
      </c>
      <c r="G10" s="18">
        <v>4395</v>
      </c>
      <c r="H10" s="19" t="s">
        <v>52</v>
      </c>
      <c r="I10" s="18">
        <v>1327</v>
      </c>
      <c r="J10" s="9">
        <v>5722</v>
      </c>
      <c r="K10" s="5">
        <f t="shared" ref="K10:K26" si="1">+J10-D10</f>
        <v>0</v>
      </c>
    </row>
    <row r="11" spans="1:11" ht="25" customHeight="1" x14ac:dyDescent="0.25">
      <c r="A11" s="6" t="s">
        <v>6</v>
      </c>
      <c r="B11" s="7">
        <v>3393</v>
      </c>
      <c r="C11" s="8">
        <v>1310</v>
      </c>
      <c r="D11" s="9">
        <f t="shared" si="0"/>
        <v>4703</v>
      </c>
      <c r="E11" s="10"/>
      <c r="F11" s="17" t="s">
        <v>55</v>
      </c>
      <c r="G11" s="18">
        <v>2930</v>
      </c>
      <c r="H11" s="19" t="s">
        <v>56</v>
      </c>
      <c r="I11" s="18">
        <v>1773</v>
      </c>
      <c r="J11" s="9">
        <v>4703</v>
      </c>
      <c r="K11" s="5">
        <f t="shared" si="1"/>
        <v>0</v>
      </c>
    </row>
    <row r="12" spans="1:11" ht="25" customHeight="1" x14ac:dyDescent="0.25">
      <c r="A12" s="6" t="s">
        <v>7</v>
      </c>
      <c r="B12" s="7">
        <v>4195</v>
      </c>
      <c r="C12" s="8">
        <v>201</v>
      </c>
      <c r="D12" s="9">
        <f t="shared" si="0"/>
        <v>4396</v>
      </c>
      <c r="E12" s="10"/>
      <c r="F12" s="17" t="s">
        <v>57</v>
      </c>
      <c r="G12" s="18">
        <v>3395</v>
      </c>
      <c r="H12" s="19" t="s">
        <v>58</v>
      </c>
      <c r="I12" s="18">
        <v>1001</v>
      </c>
      <c r="J12" s="9">
        <v>4396</v>
      </c>
      <c r="K12" s="5">
        <f t="shared" si="1"/>
        <v>0</v>
      </c>
    </row>
    <row r="13" spans="1:11" ht="25" customHeight="1" x14ac:dyDescent="0.25">
      <c r="A13" s="6" t="s">
        <v>8</v>
      </c>
      <c r="B13" s="7">
        <v>2572</v>
      </c>
      <c r="C13" s="8">
        <v>439</v>
      </c>
      <c r="D13" s="9">
        <f t="shared" si="0"/>
        <v>3011</v>
      </c>
      <c r="E13" s="10"/>
      <c r="F13" s="17" t="s">
        <v>59</v>
      </c>
      <c r="G13" s="18">
        <v>2200</v>
      </c>
      <c r="H13" s="19" t="s">
        <v>60</v>
      </c>
      <c r="I13" s="18">
        <v>811</v>
      </c>
      <c r="J13" s="9">
        <v>3011</v>
      </c>
      <c r="K13" s="5">
        <f t="shared" si="1"/>
        <v>0</v>
      </c>
    </row>
    <row r="14" spans="1:11" ht="25" customHeight="1" x14ac:dyDescent="0.25">
      <c r="A14" s="6" t="s">
        <v>9</v>
      </c>
      <c r="B14" s="7">
        <v>2998</v>
      </c>
      <c r="C14" s="8">
        <v>200</v>
      </c>
      <c r="D14" s="9">
        <f t="shared" si="0"/>
        <v>3198</v>
      </c>
      <c r="E14" s="10"/>
      <c r="F14" s="17" t="s">
        <v>61</v>
      </c>
      <c r="G14" s="18">
        <v>2398</v>
      </c>
      <c r="H14" s="19" t="s">
        <v>62</v>
      </c>
      <c r="I14" s="18">
        <v>800</v>
      </c>
      <c r="J14" s="9">
        <v>3198</v>
      </c>
      <c r="K14" s="5">
        <f t="shared" si="1"/>
        <v>0</v>
      </c>
    </row>
    <row r="15" spans="1:11" ht="25" customHeight="1" x14ac:dyDescent="0.25">
      <c r="A15" s="6" t="s">
        <v>10</v>
      </c>
      <c r="B15" s="7">
        <v>8972</v>
      </c>
      <c r="C15" s="8">
        <v>2165</v>
      </c>
      <c r="D15" s="9">
        <f t="shared" si="0"/>
        <v>11137</v>
      </c>
      <c r="E15" s="10"/>
      <c r="F15" s="17" t="s">
        <v>63</v>
      </c>
      <c r="G15" s="18">
        <v>7369</v>
      </c>
      <c r="H15" s="19" t="s">
        <v>64</v>
      </c>
      <c r="I15" s="18">
        <v>3768</v>
      </c>
      <c r="J15" s="9">
        <v>11137</v>
      </c>
      <c r="K15" s="5">
        <f t="shared" si="1"/>
        <v>0</v>
      </c>
    </row>
    <row r="16" spans="1:11" ht="25" customHeight="1" x14ac:dyDescent="0.25">
      <c r="A16" s="6" t="s">
        <v>11</v>
      </c>
      <c r="B16" s="7">
        <v>4145</v>
      </c>
      <c r="C16" s="8">
        <v>138</v>
      </c>
      <c r="D16" s="9">
        <f t="shared" si="0"/>
        <v>4283</v>
      </c>
      <c r="E16" s="10"/>
      <c r="F16" s="17" t="s">
        <v>65</v>
      </c>
      <c r="G16" s="18">
        <v>3483</v>
      </c>
      <c r="H16" s="19" t="s">
        <v>66</v>
      </c>
      <c r="I16" s="18">
        <v>800</v>
      </c>
      <c r="J16" s="9">
        <v>4283</v>
      </c>
      <c r="K16" s="5">
        <f t="shared" si="1"/>
        <v>0</v>
      </c>
    </row>
    <row r="17" spans="1:11" ht="25" customHeight="1" x14ac:dyDescent="0.25">
      <c r="A17" s="6" t="s">
        <v>12</v>
      </c>
      <c r="B17" s="7">
        <v>4180</v>
      </c>
      <c r="C17" s="8">
        <v>400</v>
      </c>
      <c r="D17" s="9">
        <f t="shared" si="0"/>
        <v>4580</v>
      </c>
      <c r="E17" s="10"/>
      <c r="F17" s="17" t="s">
        <v>67</v>
      </c>
      <c r="G17" s="18">
        <v>3386</v>
      </c>
      <c r="H17" s="19" t="s">
        <v>68</v>
      </c>
      <c r="I17" s="18">
        <v>1194</v>
      </c>
      <c r="J17" s="9">
        <v>4580</v>
      </c>
      <c r="K17" s="5">
        <f t="shared" si="1"/>
        <v>0</v>
      </c>
    </row>
    <row r="18" spans="1:11" ht="25" customHeight="1" x14ac:dyDescent="0.25">
      <c r="A18" s="6" t="s">
        <v>13</v>
      </c>
      <c r="B18" s="7">
        <v>5787</v>
      </c>
      <c r="C18" s="8">
        <v>968</v>
      </c>
      <c r="D18" s="9">
        <f t="shared" si="0"/>
        <v>6755</v>
      </c>
      <c r="E18" s="10"/>
      <c r="F18" s="17" t="s">
        <v>69</v>
      </c>
      <c r="G18" s="18">
        <v>4791</v>
      </c>
      <c r="H18" s="19" t="s">
        <v>70</v>
      </c>
      <c r="I18" s="18">
        <v>1964</v>
      </c>
      <c r="J18" s="9">
        <v>6755</v>
      </c>
      <c r="K18" s="5">
        <f t="shared" si="1"/>
        <v>0</v>
      </c>
    </row>
    <row r="19" spans="1:11" ht="25" customHeight="1" x14ac:dyDescent="0.25">
      <c r="A19" s="6" t="s">
        <v>14</v>
      </c>
      <c r="B19" s="7">
        <v>17139</v>
      </c>
      <c r="C19" s="8">
        <v>4797</v>
      </c>
      <c r="D19" s="9">
        <f t="shared" si="0"/>
        <v>21936</v>
      </c>
      <c r="E19" s="10"/>
      <c r="F19" s="17" t="s">
        <v>71</v>
      </c>
      <c r="G19" s="18">
        <v>14342</v>
      </c>
      <c r="H19" s="19" t="s">
        <v>72</v>
      </c>
      <c r="I19" s="18">
        <v>7594</v>
      </c>
      <c r="J19" s="9">
        <v>21936</v>
      </c>
      <c r="K19" s="5">
        <f t="shared" si="1"/>
        <v>0</v>
      </c>
    </row>
    <row r="20" spans="1:11" ht="25" customHeight="1" x14ac:dyDescent="0.25">
      <c r="A20" s="6" t="s">
        <v>15</v>
      </c>
      <c r="B20" s="7">
        <v>22192</v>
      </c>
      <c r="C20" s="8">
        <v>4406</v>
      </c>
      <c r="D20" s="9">
        <f t="shared" si="0"/>
        <v>26598</v>
      </c>
      <c r="E20" s="10"/>
      <c r="F20" s="17" t="s">
        <v>73</v>
      </c>
      <c r="G20" s="18">
        <v>18180</v>
      </c>
      <c r="H20" s="19" t="s">
        <v>74</v>
      </c>
      <c r="I20" s="18">
        <v>8418</v>
      </c>
      <c r="J20" s="9">
        <v>26598</v>
      </c>
      <c r="K20" s="5">
        <f t="shared" si="1"/>
        <v>0</v>
      </c>
    </row>
    <row r="21" spans="1:11" ht="25" customHeight="1" x14ac:dyDescent="0.25">
      <c r="A21" s="6" t="s">
        <v>16</v>
      </c>
      <c r="B21" s="7">
        <v>15399</v>
      </c>
      <c r="C21" s="8">
        <v>3400</v>
      </c>
      <c r="D21" s="9">
        <f t="shared" si="0"/>
        <v>18799</v>
      </c>
      <c r="E21" s="10"/>
      <c r="F21" s="17" t="s">
        <v>77</v>
      </c>
      <c r="G21" s="18">
        <v>12599</v>
      </c>
      <c r="H21" s="19" t="s">
        <v>78</v>
      </c>
      <c r="I21" s="18">
        <v>6200</v>
      </c>
      <c r="J21" s="9">
        <v>18799</v>
      </c>
      <c r="K21" s="5">
        <f t="shared" si="1"/>
        <v>0</v>
      </c>
    </row>
    <row r="22" spans="1:11" ht="25" customHeight="1" x14ac:dyDescent="0.25">
      <c r="A22" s="6" t="s">
        <v>17</v>
      </c>
      <c r="B22" s="7">
        <v>32788</v>
      </c>
      <c r="C22" s="8">
        <v>0</v>
      </c>
      <c r="D22" s="9">
        <f t="shared" si="0"/>
        <v>32788</v>
      </c>
      <c r="E22" s="10"/>
      <c r="F22" s="17" t="s">
        <v>79</v>
      </c>
      <c r="G22" s="18">
        <v>25585</v>
      </c>
      <c r="H22" s="19" t="s">
        <v>80</v>
      </c>
      <c r="I22" s="18">
        <v>7203</v>
      </c>
      <c r="J22" s="9">
        <v>32788</v>
      </c>
      <c r="K22" s="5">
        <f t="shared" si="1"/>
        <v>0</v>
      </c>
    </row>
    <row r="23" spans="1:11" ht="25" customHeight="1" x14ac:dyDescent="0.25">
      <c r="A23" s="6" t="s">
        <v>18</v>
      </c>
      <c r="B23" s="7">
        <v>200</v>
      </c>
      <c r="C23" s="8">
        <v>0</v>
      </c>
      <c r="D23" s="9">
        <f t="shared" si="0"/>
        <v>200</v>
      </c>
      <c r="E23" s="10"/>
      <c r="F23" s="17" t="s">
        <v>81</v>
      </c>
      <c r="G23" s="18"/>
      <c r="H23" s="19" t="s">
        <v>82</v>
      </c>
      <c r="I23" s="18">
        <v>200</v>
      </c>
      <c r="J23" s="9">
        <v>200</v>
      </c>
      <c r="K23" s="5">
        <f t="shared" si="1"/>
        <v>0</v>
      </c>
    </row>
    <row r="24" spans="1:11" ht="25" customHeight="1" x14ac:dyDescent="0.25">
      <c r="A24" s="6" t="s">
        <v>19</v>
      </c>
      <c r="B24" s="7">
        <v>3121</v>
      </c>
      <c r="C24" s="8">
        <v>2199</v>
      </c>
      <c r="D24" s="9">
        <f t="shared" si="0"/>
        <v>5320</v>
      </c>
      <c r="E24" s="10"/>
      <c r="F24" s="17" t="s">
        <v>83</v>
      </c>
      <c r="G24" s="18">
        <v>5120</v>
      </c>
      <c r="H24" s="19" t="s">
        <v>84</v>
      </c>
      <c r="I24" s="18">
        <v>200</v>
      </c>
      <c r="J24" s="9">
        <v>5320</v>
      </c>
      <c r="K24" s="5">
        <f t="shared" si="1"/>
        <v>0</v>
      </c>
    </row>
    <row r="25" spans="1:11" ht="25" customHeight="1" x14ac:dyDescent="0.25">
      <c r="A25" s="6" t="s">
        <v>20</v>
      </c>
      <c r="B25" s="7">
        <v>2600</v>
      </c>
      <c r="C25" s="8">
        <v>600</v>
      </c>
      <c r="D25" s="9">
        <f t="shared" si="0"/>
        <v>3200</v>
      </c>
      <c r="E25" s="10"/>
      <c r="F25" s="17" t="s">
        <v>85</v>
      </c>
      <c r="G25" s="18">
        <v>2200</v>
      </c>
      <c r="H25" s="19" t="s">
        <v>86</v>
      </c>
      <c r="I25" s="18">
        <v>1000</v>
      </c>
      <c r="J25" s="9">
        <v>3200</v>
      </c>
      <c r="K25" s="5">
        <f t="shared" si="1"/>
        <v>0</v>
      </c>
    </row>
    <row r="26" spans="1:11" ht="25" customHeight="1" x14ac:dyDescent="0.25">
      <c r="A26" s="164" t="s">
        <v>21</v>
      </c>
      <c r="B26" s="173">
        <f>44507+800+7399</f>
        <v>52706</v>
      </c>
      <c r="C26" s="174">
        <f>10399+800</f>
        <v>11199</v>
      </c>
      <c r="D26" s="161">
        <f t="shared" si="0"/>
        <v>63905</v>
      </c>
      <c r="E26" s="10"/>
      <c r="F26" s="17" t="s">
        <v>87</v>
      </c>
      <c r="G26" s="18">
        <v>36535</v>
      </c>
      <c r="H26" s="19" t="s">
        <v>88</v>
      </c>
      <c r="I26" s="18">
        <v>17979</v>
      </c>
      <c r="J26" s="172">
        <f>G28+G29+G26+I26+G27+I28+I29</f>
        <v>63905</v>
      </c>
      <c r="K26" s="5">
        <f t="shared" si="1"/>
        <v>0</v>
      </c>
    </row>
    <row r="27" spans="1:11" ht="25" customHeight="1" x14ac:dyDescent="0.25">
      <c r="A27" s="164"/>
      <c r="B27" s="173"/>
      <c r="C27" s="174"/>
      <c r="D27" s="161"/>
      <c r="E27" s="10"/>
      <c r="F27" s="17" t="s">
        <v>53</v>
      </c>
      <c r="G27" s="18">
        <v>800</v>
      </c>
      <c r="H27" s="19" t="s">
        <v>54</v>
      </c>
      <c r="I27" s="18"/>
      <c r="J27" s="172"/>
      <c r="K27" s="5"/>
    </row>
    <row r="28" spans="1:11" ht="25" customHeight="1" x14ac:dyDescent="0.25">
      <c r="A28" s="164"/>
      <c r="B28" s="173"/>
      <c r="C28" s="174"/>
      <c r="D28" s="161"/>
      <c r="E28" s="10"/>
      <c r="F28" s="17" t="s">
        <v>99</v>
      </c>
      <c r="G28" s="18">
        <v>6200</v>
      </c>
      <c r="H28" s="19" t="s">
        <v>100</v>
      </c>
      <c r="I28" s="18">
        <v>1999</v>
      </c>
      <c r="J28" s="172"/>
      <c r="K28" s="5"/>
    </row>
    <row r="29" spans="1:11" ht="25" customHeight="1" x14ac:dyDescent="0.25">
      <c r="A29" s="164"/>
      <c r="B29" s="173"/>
      <c r="C29" s="174"/>
      <c r="D29" s="161"/>
      <c r="E29" s="10"/>
      <c r="F29" s="17" t="s">
        <v>89</v>
      </c>
      <c r="G29" s="18">
        <v>200</v>
      </c>
      <c r="H29" s="19" t="s">
        <v>90</v>
      </c>
      <c r="I29" s="18">
        <v>192</v>
      </c>
      <c r="J29" s="172"/>
      <c r="K29" s="5"/>
    </row>
    <row r="30" spans="1:11" ht="25" customHeight="1" x14ac:dyDescent="0.25">
      <c r="A30" s="6" t="s">
        <v>22</v>
      </c>
      <c r="B30" s="7">
        <v>0</v>
      </c>
      <c r="C30" s="8">
        <v>2392</v>
      </c>
      <c r="D30" s="9">
        <f t="shared" si="0"/>
        <v>2392</v>
      </c>
      <c r="E30" s="10"/>
      <c r="F30" s="17"/>
      <c r="G30" s="18"/>
      <c r="H30" s="19" t="s">
        <v>96</v>
      </c>
      <c r="I30" s="18">
        <v>2392</v>
      </c>
      <c r="J30" s="9">
        <v>2392</v>
      </c>
      <c r="K30" s="5">
        <f>+J30-D30</f>
        <v>0</v>
      </c>
    </row>
    <row r="31" spans="1:11" ht="25" customHeight="1" x14ac:dyDescent="0.25">
      <c r="A31" s="164" t="s">
        <v>23</v>
      </c>
      <c r="B31" s="173">
        <v>6137</v>
      </c>
      <c r="C31" s="174">
        <v>2838</v>
      </c>
      <c r="D31" s="161">
        <f t="shared" si="0"/>
        <v>8975</v>
      </c>
      <c r="E31" s="10"/>
      <c r="F31" s="17" t="s">
        <v>92</v>
      </c>
      <c r="G31" s="18">
        <v>4155</v>
      </c>
      <c r="H31" s="19" t="s">
        <v>93</v>
      </c>
      <c r="I31" s="18">
        <v>3420</v>
      </c>
      <c r="J31" s="172">
        <f>+I31+I32+G31+G32</f>
        <v>8975</v>
      </c>
      <c r="K31" s="5">
        <f>+J31-D31</f>
        <v>0</v>
      </c>
    </row>
    <row r="32" spans="1:11" ht="25" customHeight="1" x14ac:dyDescent="0.25">
      <c r="A32" s="164"/>
      <c r="B32" s="173"/>
      <c r="C32" s="174"/>
      <c r="D32" s="161"/>
      <c r="E32" s="10"/>
      <c r="F32" s="17" t="s">
        <v>94</v>
      </c>
      <c r="G32" s="18">
        <v>1200</v>
      </c>
      <c r="H32" s="19" t="s">
        <v>95</v>
      </c>
      <c r="I32" s="18">
        <v>200</v>
      </c>
      <c r="J32" s="172"/>
      <c r="K32" s="5"/>
    </row>
    <row r="33" spans="1:11" ht="25" customHeight="1" x14ac:dyDescent="0.25">
      <c r="A33" s="6" t="s">
        <v>32</v>
      </c>
      <c r="B33" s="7">
        <v>4400</v>
      </c>
      <c r="C33" s="8">
        <v>2067</v>
      </c>
      <c r="D33" s="9">
        <f t="shared" si="0"/>
        <v>6467</v>
      </c>
      <c r="E33" s="10"/>
      <c r="F33" s="17" t="s">
        <v>32</v>
      </c>
      <c r="G33" s="18">
        <v>4400</v>
      </c>
      <c r="H33" s="19" t="s">
        <v>91</v>
      </c>
      <c r="I33" s="18">
        <v>2067</v>
      </c>
      <c r="J33" s="9">
        <v>6467</v>
      </c>
      <c r="K33" s="5">
        <f t="shared" ref="K33:K37" si="2">+J33-D33</f>
        <v>0</v>
      </c>
    </row>
    <row r="34" spans="1:11" ht="25" customHeight="1" x14ac:dyDescent="0.25">
      <c r="A34" s="6" t="s">
        <v>24</v>
      </c>
      <c r="B34" s="7">
        <v>5359</v>
      </c>
      <c r="C34" s="8">
        <v>1394</v>
      </c>
      <c r="D34" s="9">
        <f t="shared" si="0"/>
        <v>6753</v>
      </c>
      <c r="E34" s="10"/>
      <c r="F34" s="17" t="s">
        <v>97</v>
      </c>
      <c r="G34" s="18">
        <v>5359</v>
      </c>
      <c r="H34" s="19" t="s">
        <v>98</v>
      </c>
      <c r="I34" s="18">
        <v>1394</v>
      </c>
      <c r="J34" s="9">
        <v>6753</v>
      </c>
      <c r="K34" s="5">
        <f t="shared" si="2"/>
        <v>0</v>
      </c>
    </row>
    <row r="35" spans="1:11" ht="25" customHeight="1" x14ac:dyDescent="0.25">
      <c r="A35" s="6" t="s">
        <v>38</v>
      </c>
      <c r="B35" s="7">
        <v>79323</v>
      </c>
      <c r="C35" s="8">
        <v>600</v>
      </c>
      <c r="D35" s="9">
        <f t="shared" si="0"/>
        <v>79923</v>
      </c>
      <c r="E35" s="10"/>
      <c r="F35" s="17" t="s">
        <v>107</v>
      </c>
      <c r="G35" s="18">
        <v>64522</v>
      </c>
      <c r="H35" s="19" t="s">
        <v>108</v>
      </c>
      <c r="I35" s="18">
        <v>15401</v>
      </c>
      <c r="J35" s="9">
        <v>79923</v>
      </c>
      <c r="K35" s="5">
        <f t="shared" si="2"/>
        <v>0</v>
      </c>
    </row>
    <row r="36" spans="1:11" ht="25" customHeight="1" x14ac:dyDescent="0.25">
      <c r="A36" s="6" t="s">
        <v>25</v>
      </c>
      <c r="B36" s="7">
        <v>2571</v>
      </c>
      <c r="C36" s="8">
        <v>0</v>
      </c>
      <c r="D36" s="9">
        <f t="shared" si="0"/>
        <v>2571</v>
      </c>
      <c r="E36" s="10"/>
      <c r="F36" s="17" t="s">
        <v>101</v>
      </c>
      <c r="G36" s="18">
        <v>2191</v>
      </c>
      <c r="H36" s="19" t="s">
        <v>102</v>
      </c>
      <c r="I36" s="18">
        <v>380</v>
      </c>
      <c r="J36" s="9">
        <v>2571</v>
      </c>
      <c r="K36" s="5">
        <f t="shared" si="2"/>
        <v>0</v>
      </c>
    </row>
    <row r="37" spans="1:11" ht="25" customHeight="1" x14ac:dyDescent="0.25">
      <c r="A37" s="6" t="s">
        <v>26</v>
      </c>
      <c r="B37" s="7">
        <v>16515</v>
      </c>
      <c r="C37" s="8">
        <v>0</v>
      </c>
      <c r="D37" s="9">
        <f t="shared" si="0"/>
        <v>16515</v>
      </c>
      <c r="E37" s="10"/>
      <c r="F37" s="17" t="s">
        <v>103</v>
      </c>
      <c r="G37" s="18">
        <v>13796</v>
      </c>
      <c r="H37" s="19" t="s">
        <v>104</v>
      </c>
      <c r="I37" s="18">
        <v>2719</v>
      </c>
      <c r="J37" s="9">
        <v>16515</v>
      </c>
      <c r="K37" s="5">
        <f t="shared" si="2"/>
        <v>0</v>
      </c>
    </row>
    <row r="38" spans="1:11" ht="25" customHeight="1" x14ac:dyDescent="0.25">
      <c r="A38" s="6" t="s">
        <v>27</v>
      </c>
      <c r="B38" s="7">
        <v>1592</v>
      </c>
      <c r="C38" s="8">
        <v>0</v>
      </c>
      <c r="D38" s="9">
        <f t="shared" si="0"/>
        <v>1592</v>
      </c>
      <c r="E38" s="10"/>
      <c r="F38" s="17" t="s">
        <v>105</v>
      </c>
      <c r="G38" s="18">
        <v>1592</v>
      </c>
      <c r="H38" s="19" t="s">
        <v>106</v>
      </c>
      <c r="I38" s="18"/>
      <c r="J38" s="9">
        <v>1592</v>
      </c>
      <c r="K38" s="5"/>
    </row>
    <row r="39" spans="1:11" ht="25" customHeight="1" x14ac:dyDescent="0.25">
      <c r="A39" s="6" t="s">
        <v>28</v>
      </c>
      <c r="B39" s="7">
        <v>18645</v>
      </c>
      <c r="C39" s="8">
        <v>0</v>
      </c>
      <c r="D39" s="9">
        <f t="shared" si="0"/>
        <v>18645</v>
      </c>
      <c r="E39" s="10"/>
      <c r="F39" s="17" t="s">
        <v>109</v>
      </c>
      <c r="G39" s="18">
        <v>15848</v>
      </c>
      <c r="H39" s="19" t="s">
        <v>110</v>
      </c>
      <c r="I39" s="18">
        <v>2797</v>
      </c>
      <c r="J39" s="9">
        <v>18645</v>
      </c>
      <c r="K39" s="5"/>
    </row>
    <row r="40" spans="1:11" ht="25" customHeight="1" x14ac:dyDescent="0.25">
      <c r="A40" s="6" t="s">
        <v>29</v>
      </c>
      <c r="B40" s="7">
        <v>41790</v>
      </c>
      <c r="C40" s="8">
        <v>3400</v>
      </c>
      <c r="D40" s="9">
        <f t="shared" si="0"/>
        <v>45190</v>
      </c>
      <c r="E40" s="10"/>
      <c r="F40" s="17" t="s">
        <v>111</v>
      </c>
      <c r="G40" s="18">
        <v>34190</v>
      </c>
      <c r="H40" s="19" t="s">
        <v>112</v>
      </c>
      <c r="I40" s="18">
        <v>11000</v>
      </c>
      <c r="J40" s="9">
        <v>45190</v>
      </c>
      <c r="K40" s="5"/>
    </row>
    <row r="41" spans="1:11" ht="25" customHeight="1" x14ac:dyDescent="0.25">
      <c r="A41" s="6" t="s">
        <v>31</v>
      </c>
      <c r="B41" s="7">
        <v>374240</v>
      </c>
      <c r="C41" s="8">
        <v>4336</v>
      </c>
      <c r="D41" s="9">
        <f t="shared" si="0"/>
        <v>378576</v>
      </c>
      <c r="E41" s="10"/>
      <c r="F41" s="7" t="s">
        <v>115</v>
      </c>
      <c r="G41" s="8">
        <v>304640</v>
      </c>
      <c r="H41" s="20" t="s">
        <v>116</v>
      </c>
      <c r="I41" s="8">
        <v>73936</v>
      </c>
      <c r="J41" s="9">
        <v>378576</v>
      </c>
      <c r="K41" s="45"/>
    </row>
    <row r="42" spans="1:11" ht="25" customHeight="1" x14ac:dyDescent="0.25">
      <c r="A42" s="6" t="s">
        <v>125</v>
      </c>
      <c r="B42" s="7">
        <f>+C47</f>
        <v>213356</v>
      </c>
      <c r="C42" s="8"/>
      <c r="D42" s="9">
        <f>B42+C42</f>
        <v>213356</v>
      </c>
      <c r="E42" s="10"/>
      <c r="F42" s="7" t="str">
        <f>+F47</f>
        <v xml:space="preserve">TOTALGAZ </v>
      </c>
      <c r="G42" s="8">
        <v>164676</v>
      </c>
      <c r="H42" s="20" t="str">
        <f>+H47</f>
        <v>GAS VILLEGAS</v>
      </c>
      <c r="I42" s="8">
        <f>+I47</f>
        <v>48680</v>
      </c>
      <c r="J42" s="9">
        <f>+G42+I42</f>
        <v>213356</v>
      </c>
      <c r="K42" s="45"/>
    </row>
    <row r="43" spans="1:11" ht="39.9" customHeight="1" x14ac:dyDescent="0.25">
      <c r="A43" s="21" t="s">
        <v>33</v>
      </c>
      <c r="B43" s="9">
        <f>SUM(B5:B42)</f>
        <v>1215330</v>
      </c>
      <c r="C43" s="9">
        <f>SUM(C5:C42)</f>
        <v>128792</v>
      </c>
      <c r="D43" s="9">
        <f t="shared" ref="D43" si="3">SUM(D5:D42)</f>
        <v>1344122</v>
      </c>
      <c r="E43" s="10"/>
      <c r="F43" s="21" t="s">
        <v>42</v>
      </c>
      <c r="G43" s="9">
        <f>SUM(G5:G42)</f>
        <v>998277</v>
      </c>
      <c r="H43" s="21" t="s">
        <v>117</v>
      </c>
      <c r="I43" s="9">
        <f t="shared" ref="I43:J43" si="4">SUM(I5:I42)</f>
        <v>345845</v>
      </c>
      <c r="J43" s="9">
        <f t="shared" si="4"/>
        <v>1344122</v>
      </c>
      <c r="K43" s="46"/>
    </row>
    <row r="44" spans="1:11" ht="20.05" customHeight="1" x14ac:dyDescent="0.25">
      <c r="A44" s="10"/>
      <c r="B44" s="10"/>
      <c r="C44" s="10"/>
      <c r="D44" s="22"/>
      <c r="E44" s="10"/>
      <c r="F44" s="10"/>
      <c r="G44" s="81"/>
      <c r="H44" s="10"/>
      <c r="I44" s="10"/>
      <c r="J44" s="23"/>
      <c r="K44" s="44"/>
    </row>
    <row r="45" spans="1:11" ht="20.05" customHeight="1" x14ac:dyDescent="0.25">
      <c r="A45" s="43" t="s">
        <v>124</v>
      </c>
      <c r="B45" s="10"/>
      <c r="C45" s="10"/>
      <c r="D45" s="23"/>
      <c r="E45" s="10"/>
      <c r="F45" s="10"/>
      <c r="G45" s="10"/>
      <c r="H45" s="10"/>
      <c r="I45" s="10"/>
      <c r="J45" s="23"/>
    </row>
    <row r="46" spans="1:11" ht="9" customHeight="1" x14ac:dyDescent="0.25">
      <c r="A46" s="10"/>
      <c r="B46" s="10"/>
      <c r="C46" s="10"/>
      <c r="D46" s="23"/>
      <c r="E46" s="10"/>
      <c r="F46" s="10"/>
      <c r="G46" s="10"/>
      <c r="H46" s="10"/>
      <c r="I46" s="10"/>
      <c r="J46" s="23"/>
    </row>
    <row r="47" spans="1:11" ht="25" customHeight="1" x14ac:dyDescent="0.25">
      <c r="A47" s="24" t="s">
        <v>30</v>
      </c>
      <c r="B47" s="17">
        <v>250091</v>
      </c>
      <c r="C47" s="18">
        <f>213356</f>
        <v>213356</v>
      </c>
      <c r="D47" s="9">
        <f>+C47-B47</f>
        <v>-36735</v>
      </c>
      <c r="E47" s="10"/>
      <c r="F47" s="7" t="s">
        <v>113</v>
      </c>
      <c r="G47" s="8">
        <f>201411</f>
        <v>201411</v>
      </c>
      <c r="H47" s="20" t="s">
        <v>114</v>
      </c>
      <c r="I47" s="8">
        <v>48680</v>
      </c>
      <c r="J47" s="9">
        <f>+G47+I47</f>
        <v>250091</v>
      </c>
      <c r="K47" s="5"/>
    </row>
    <row r="48" spans="1:11" ht="25" customHeight="1" x14ac:dyDescent="0.25">
      <c r="A48" s="25" t="s">
        <v>39</v>
      </c>
      <c r="B48" s="26"/>
      <c r="C48" s="27">
        <f>16256+226+153</f>
        <v>16635</v>
      </c>
      <c r="D48" s="9">
        <f>+C48</f>
        <v>16635</v>
      </c>
      <c r="E48" s="10"/>
      <c r="F48" s="7" t="s">
        <v>120</v>
      </c>
      <c r="G48" s="8">
        <f>+C48</f>
        <v>16635</v>
      </c>
      <c r="H48" s="20"/>
      <c r="I48" s="8"/>
      <c r="J48" s="9">
        <f>-G48</f>
        <v>-16635</v>
      </c>
      <c r="K48" s="5"/>
    </row>
    <row r="49" spans="1:11" ht="25" customHeight="1" x14ac:dyDescent="0.25">
      <c r="A49" s="28" t="s">
        <v>40</v>
      </c>
      <c r="B49" s="29"/>
      <c r="C49" s="30">
        <v>20100</v>
      </c>
      <c r="D49" s="9">
        <f>+C49</f>
        <v>20100</v>
      </c>
      <c r="E49" s="10"/>
      <c r="F49" s="7" t="s">
        <v>121</v>
      </c>
      <c r="G49" s="8">
        <f>+C49</f>
        <v>20100</v>
      </c>
      <c r="H49" s="20"/>
      <c r="I49" s="8"/>
      <c r="J49" s="9">
        <f>-G49</f>
        <v>-20100</v>
      </c>
      <c r="K49" s="5"/>
    </row>
    <row r="50" spans="1:11" ht="35.5" customHeight="1" x14ac:dyDescent="0.25">
      <c r="A50" s="171" t="s">
        <v>41</v>
      </c>
      <c r="B50" s="171"/>
      <c r="C50" s="171"/>
      <c r="D50" s="31">
        <f>SUM(D47:D49)</f>
        <v>0</v>
      </c>
      <c r="E50" s="10"/>
      <c r="F50" s="169" t="s">
        <v>122</v>
      </c>
      <c r="G50" s="169"/>
      <c r="H50" s="169"/>
      <c r="I50" s="169"/>
      <c r="J50" s="9">
        <f>SUM(J47:J49)</f>
        <v>213356</v>
      </c>
    </row>
    <row r="51" spans="1:11" ht="20.05" customHeight="1" x14ac:dyDescent="0.25">
      <c r="D51" s="1"/>
      <c r="G51" s="2"/>
    </row>
    <row r="52" spans="1:11" x14ac:dyDescent="0.25">
      <c r="G52" s="2"/>
    </row>
  </sheetData>
  <sortState xmlns:xlrd2="http://schemas.microsoft.com/office/spreadsheetml/2017/richdata2" ref="A5:D39">
    <sortCondition ref="A5:A39"/>
  </sortState>
  <mergeCells count="20">
    <mergeCell ref="F50:I50"/>
    <mergeCell ref="A2:J2"/>
    <mergeCell ref="A50:C50"/>
    <mergeCell ref="J26:J29"/>
    <mergeCell ref="J31:J32"/>
    <mergeCell ref="D26:D29"/>
    <mergeCell ref="B26:B29"/>
    <mergeCell ref="C26:C29"/>
    <mergeCell ref="A26:A29"/>
    <mergeCell ref="A31:A32"/>
    <mergeCell ref="B31:B32"/>
    <mergeCell ref="C31:C32"/>
    <mergeCell ref="D31:D32"/>
    <mergeCell ref="J7:J9"/>
    <mergeCell ref="D3:D4"/>
    <mergeCell ref="A7:A9"/>
    <mergeCell ref="B7:B9"/>
    <mergeCell ref="C7:C9"/>
    <mergeCell ref="D7:D9"/>
    <mergeCell ref="B3:C3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51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A9A2-D513-4950-B38D-AAC98CA82CDB}">
  <sheetPr>
    <pageSetUpPr fitToPage="1"/>
  </sheetPr>
  <dimension ref="A1:CL63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J12" sqref="J12"/>
    </sheetView>
  </sheetViews>
  <sheetFormatPr baseColWidth="10" defaultColWidth="9" defaultRowHeight="15.65" x14ac:dyDescent="0.25"/>
  <cols>
    <col min="1" max="1" width="32.75" style="1" customWidth="1"/>
    <col min="2" max="2" width="27.125" style="1" hidden="1" customWidth="1"/>
    <col min="3" max="3" width="26.875" style="1" hidden="1" customWidth="1"/>
    <col min="4" max="4" width="12.625" style="3" hidden="1" customWidth="1"/>
    <col min="5" max="5" width="2" style="1" hidden="1" customWidth="1"/>
    <col min="6" max="7" width="20.75" style="1" customWidth="1"/>
    <col min="8" max="8" width="20.75" style="1" hidden="1" customWidth="1"/>
    <col min="9" max="10" width="20.75" style="1" customWidth="1"/>
    <col min="11" max="12" width="20.75" style="1" hidden="1" customWidth="1"/>
    <col min="13" max="13" width="20.75" style="3" customWidth="1"/>
    <col min="14" max="14" width="2.125" style="4" customWidth="1"/>
    <col min="15" max="15" width="12" style="1" hidden="1" customWidth="1"/>
    <col min="16" max="16" width="12.375" style="1" hidden="1" customWidth="1"/>
    <col min="17" max="17" width="11.375" style="1" hidden="1" customWidth="1"/>
    <col min="18" max="18" width="13.25" style="1" hidden="1" customWidth="1"/>
    <col min="19" max="19" width="12.625" style="1" hidden="1" customWidth="1"/>
    <col min="20" max="20" width="11.375" style="1" hidden="1" customWidth="1"/>
    <col min="21" max="21" width="13.125" style="1" hidden="1" customWidth="1"/>
    <col min="22" max="22" width="13.25" style="1" hidden="1" customWidth="1"/>
    <col min="23" max="23" width="11.375" style="1" hidden="1" customWidth="1"/>
    <col min="24" max="24" width="13.625" style="1" hidden="1" customWidth="1"/>
    <col min="25" max="25" width="13.125" style="1" hidden="1" customWidth="1"/>
    <col min="26" max="27" width="11.375" style="1" hidden="1" customWidth="1"/>
    <col min="28" max="28" width="14.125" style="1" hidden="1" customWidth="1"/>
    <col min="29" max="30" width="11.375" style="1" hidden="1" customWidth="1"/>
    <col min="31" max="31" width="12.375" style="1" hidden="1" customWidth="1"/>
    <col min="32" max="32" width="11.375" style="1" hidden="1" customWidth="1"/>
    <col min="33" max="33" width="12" style="1" hidden="1" customWidth="1"/>
    <col min="34" max="34" width="13" style="1" hidden="1" customWidth="1"/>
    <col min="35" max="36" width="11.375" style="1" hidden="1" customWidth="1"/>
    <col min="37" max="37" width="12.25" style="1" hidden="1" customWidth="1"/>
    <col min="38" max="39" width="11.375" style="1" hidden="1" customWidth="1"/>
    <col min="40" max="40" width="12" style="1" hidden="1" customWidth="1"/>
    <col min="41" max="42" width="11.375" style="1" hidden="1" customWidth="1"/>
    <col min="43" max="43" width="12.125" style="1" hidden="1" customWidth="1"/>
    <col min="44" max="59" width="11.375" style="1" hidden="1" customWidth="1"/>
    <col min="60" max="60" width="11.625" style="1" hidden="1" customWidth="1"/>
    <col min="61" max="65" width="11.375" style="1" hidden="1" customWidth="1"/>
    <col min="66" max="66" width="11.375" style="1" customWidth="1"/>
    <col min="67" max="67" width="12.875" style="1" customWidth="1"/>
    <col min="68" max="68" width="11.375" style="1" customWidth="1"/>
    <col min="69" max="69" width="11.375" style="1" hidden="1" customWidth="1"/>
    <col min="70" max="70" width="12.375" style="1" hidden="1" customWidth="1"/>
    <col min="71" max="80" width="11.375" style="1" hidden="1" customWidth="1"/>
    <col min="81" max="81" width="11.125" style="1" hidden="1" customWidth="1"/>
    <col min="82" max="86" width="11.375" style="1" hidden="1" customWidth="1"/>
    <col min="87" max="87" width="14.125" style="10" hidden="1" customWidth="1"/>
    <col min="88" max="88" width="15.25" style="10" hidden="1" customWidth="1"/>
    <col min="89" max="89" width="14.25" style="10" hidden="1" customWidth="1"/>
    <col min="90" max="90" width="9" style="1" hidden="1" customWidth="1"/>
    <col min="91" max="91" width="9" style="1" customWidth="1"/>
    <col min="92" max="16384" width="9" style="1"/>
  </cols>
  <sheetData>
    <row r="1" spans="1:89" ht="45" customHeight="1" x14ac:dyDescent="0.2">
      <c r="A1" s="175" t="s">
        <v>143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5"/>
      <c r="CE1" s="175"/>
      <c r="CF1" s="175"/>
      <c r="CG1" s="175"/>
      <c r="CH1" s="175"/>
      <c r="CI1" s="175"/>
      <c r="CJ1" s="175"/>
      <c r="CK1" s="175"/>
    </row>
    <row r="2" spans="1:89" ht="4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</row>
    <row r="3" spans="1:89" ht="11.25" customHeight="1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"/>
    </row>
    <row r="4" spans="1:89" ht="45" customHeight="1" x14ac:dyDescent="0.25">
      <c r="A4" s="93"/>
      <c r="B4" s="93"/>
      <c r="C4" s="93"/>
      <c r="D4" s="93"/>
      <c r="E4" s="93"/>
      <c r="F4" s="93"/>
      <c r="G4" s="186" t="s">
        <v>149</v>
      </c>
      <c r="H4" s="186"/>
      <c r="I4" s="186"/>
      <c r="J4" s="186"/>
      <c r="K4" s="186"/>
      <c r="L4" s="186"/>
      <c r="M4" s="186"/>
      <c r="N4" s="1"/>
    </row>
    <row r="5" spans="1:89" ht="30.25" customHeight="1" x14ac:dyDescent="0.3">
      <c r="A5" s="104"/>
      <c r="B5" s="112" t="s">
        <v>34</v>
      </c>
      <c r="C5" s="112" t="s">
        <v>36</v>
      </c>
      <c r="D5" s="182" t="s">
        <v>126</v>
      </c>
      <c r="E5" s="104"/>
      <c r="F5" s="104"/>
      <c r="G5" s="104"/>
      <c r="H5" s="104"/>
      <c r="I5" s="104"/>
      <c r="J5" s="104"/>
      <c r="K5" s="104"/>
      <c r="L5" s="104"/>
      <c r="M5" s="104"/>
      <c r="N5" s="114"/>
      <c r="O5" s="184">
        <v>44927</v>
      </c>
      <c r="P5" s="184"/>
      <c r="Q5" s="184"/>
      <c r="R5" s="184">
        <v>44958</v>
      </c>
      <c r="S5" s="184"/>
      <c r="T5" s="184"/>
      <c r="U5" s="184">
        <v>44986</v>
      </c>
      <c r="V5" s="184"/>
      <c r="W5" s="184"/>
      <c r="X5" s="184">
        <v>45017</v>
      </c>
      <c r="Y5" s="184"/>
      <c r="Z5" s="184"/>
      <c r="AA5" s="184">
        <v>45047</v>
      </c>
      <c r="AB5" s="184"/>
      <c r="AC5" s="184"/>
      <c r="AD5" s="184">
        <v>45078</v>
      </c>
      <c r="AE5" s="184"/>
      <c r="AF5" s="184"/>
      <c r="AG5" s="184">
        <v>45108</v>
      </c>
      <c r="AH5" s="184"/>
      <c r="AI5" s="184"/>
      <c r="AJ5" s="184">
        <v>45139</v>
      </c>
      <c r="AK5" s="184"/>
      <c r="AL5" s="184"/>
      <c r="AM5" s="184">
        <v>45170</v>
      </c>
      <c r="AN5" s="184"/>
      <c r="AO5" s="184"/>
      <c r="AP5" s="184">
        <v>45200</v>
      </c>
      <c r="AQ5" s="184"/>
      <c r="AR5" s="184"/>
      <c r="AS5" s="184">
        <v>45231</v>
      </c>
      <c r="AT5" s="184"/>
      <c r="AU5" s="184"/>
      <c r="AV5" s="184">
        <v>45261</v>
      </c>
      <c r="AW5" s="184"/>
      <c r="AX5" s="184"/>
      <c r="AY5" s="184">
        <v>45292</v>
      </c>
      <c r="AZ5" s="184"/>
      <c r="BA5" s="184"/>
      <c r="BB5" s="184">
        <v>45323</v>
      </c>
      <c r="BC5" s="184"/>
      <c r="BD5" s="184"/>
      <c r="BE5" s="184">
        <v>45352</v>
      </c>
      <c r="BF5" s="184"/>
      <c r="BG5" s="184"/>
      <c r="BH5" s="184">
        <v>45383</v>
      </c>
      <c r="BI5" s="184"/>
      <c r="BJ5" s="184"/>
      <c r="BK5" s="184">
        <v>45413</v>
      </c>
      <c r="BL5" s="184"/>
      <c r="BM5" s="184"/>
      <c r="BN5" s="184">
        <v>45444</v>
      </c>
      <c r="BO5" s="184"/>
      <c r="BP5" s="184"/>
      <c r="BQ5" s="184">
        <v>45474</v>
      </c>
      <c r="BR5" s="184"/>
      <c r="BS5" s="184"/>
      <c r="BT5" s="184">
        <v>45505</v>
      </c>
      <c r="BU5" s="184"/>
      <c r="BV5" s="184"/>
      <c r="BW5" s="184">
        <v>45536</v>
      </c>
      <c r="BX5" s="184"/>
      <c r="BY5" s="184"/>
      <c r="BZ5" s="184">
        <v>45566</v>
      </c>
      <c r="CA5" s="184"/>
      <c r="CB5" s="184"/>
      <c r="CC5" s="184">
        <v>45597</v>
      </c>
      <c r="CD5" s="184"/>
      <c r="CE5" s="184"/>
      <c r="CF5" s="184">
        <v>45627</v>
      </c>
      <c r="CG5" s="184"/>
      <c r="CH5" s="184"/>
      <c r="CI5" s="185" t="s">
        <v>148</v>
      </c>
      <c r="CJ5" s="185"/>
      <c r="CK5" s="185"/>
    </row>
    <row r="6" spans="1:89" ht="10.55" customHeight="1" thickBot="1" x14ac:dyDescent="0.3">
      <c r="A6" s="104"/>
      <c r="B6" s="112"/>
      <c r="C6" s="112"/>
      <c r="D6" s="183"/>
      <c r="E6" s="104"/>
      <c r="F6" s="104"/>
      <c r="G6" s="104"/>
      <c r="H6" s="104"/>
      <c r="I6" s="104"/>
      <c r="J6" s="104"/>
      <c r="K6" s="104"/>
      <c r="L6" s="104"/>
      <c r="M6" s="104"/>
      <c r="N6" s="114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</row>
    <row r="7" spans="1:89" ht="42.8" customHeight="1" x14ac:dyDescent="0.25">
      <c r="A7" s="116" t="s">
        <v>0</v>
      </c>
      <c r="B7" s="117" t="s">
        <v>1</v>
      </c>
      <c r="C7" s="118" t="s">
        <v>1</v>
      </c>
      <c r="D7" s="183"/>
      <c r="E7" s="104"/>
      <c r="F7" s="113" t="s">
        <v>42</v>
      </c>
      <c r="G7" s="119"/>
      <c r="H7" s="104"/>
      <c r="I7" s="113" t="s">
        <v>117</v>
      </c>
      <c r="J7" s="119"/>
      <c r="K7" s="104"/>
      <c r="L7" s="104"/>
      <c r="M7" s="120" t="s">
        <v>119</v>
      </c>
      <c r="N7" s="114"/>
      <c r="O7" s="137" t="s">
        <v>118</v>
      </c>
      <c r="P7" s="138" t="s">
        <v>117</v>
      </c>
      <c r="Q7" s="139" t="s">
        <v>123</v>
      </c>
      <c r="R7" s="137" t="s">
        <v>118</v>
      </c>
      <c r="S7" s="138" t="s">
        <v>117</v>
      </c>
      <c r="T7" s="139" t="s">
        <v>123</v>
      </c>
      <c r="U7" s="137" t="s">
        <v>118</v>
      </c>
      <c r="V7" s="138" t="s">
        <v>117</v>
      </c>
      <c r="W7" s="139" t="s">
        <v>123</v>
      </c>
      <c r="X7" s="137" t="s">
        <v>118</v>
      </c>
      <c r="Y7" s="138" t="s">
        <v>117</v>
      </c>
      <c r="Z7" s="139" t="s">
        <v>123</v>
      </c>
      <c r="AA7" s="137" t="s">
        <v>118</v>
      </c>
      <c r="AB7" s="138" t="s">
        <v>117</v>
      </c>
      <c r="AC7" s="139" t="s">
        <v>123</v>
      </c>
      <c r="AD7" s="137" t="s">
        <v>118</v>
      </c>
      <c r="AE7" s="138" t="s">
        <v>117</v>
      </c>
      <c r="AF7" s="139" t="s">
        <v>123</v>
      </c>
      <c r="AG7" s="137" t="s">
        <v>118</v>
      </c>
      <c r="AH7" s="138" t="s">
        <v>117</v>
      </c>
      <c r="AI7" s="139" t="s">
        <v>123</v>
      </c>
      <c r="AJ7" s="137" t="s">
        <v>118</v>
      </c>
      <c r="AK7" s="138" t="s">
        <v>117</v>
      </c>
      <c r="AL7" s="139" t="s">
        <v>123</v>
      </c>
      <c r="AM7" s="137" t="s">
        <v>118</v>
      </c>
      <c r="AN7" s="138" t="s">
        <v>117</v>
      </c>
      <c r="AO7" s="139" t="s">
        <v>123</v>
      </c>
      <c r="AP7" s="137" t="s">
        <v>118</v>
      </c>
      <c r="AQ7" s="138" t="s">
        <v>117</v>
      </c>
      <c r="AR7" s="139" t="s">
        <v>123</v>
      </c>
      <c r="AS7" s="137" t="s">
        <v>118</v>
      </c>
      <c r="AT7" s="138" t="s">
        <v>117</v>
      </c>
      <c r="AU7" s="139" t="s">
        <v>123</v>
      </c>
      <c r="AV7" s="137" t="s">
        <v>118</v>
      </c>
      <c r="AW7" s="138" t="s">
        <v>117</v>
      </c>
      <c r="AX7" s="139" t="s">
        <v>123</v>
      </c>
      <c r="AY7" s="137" t="s">
        <v>118</v>
      </c>
      <c r="AZ7" s="138" t="s">
        <v>117</v>
      </c>
      <c r="BA7" s="139" t="s">
        <v>123</v>
      </c>
      <c r="BB7" s="137" t="s">
        <v>118</v>
      </c>
      <c r="BC7" s="138" t="s">
        <v>117</v>
      </c>
      <c r="BD7" s="139" t="s">
        <v>123</v>
      </c>
      <c r="BE7" s="137" t="s">
        <v>118</v>
      </c>
      <c r="BF7" s="138" t="s">
        <v>117</v>
      </c>
      <c r="BG7" s="139" t="s">
        <v>123</v>
      </c>
      <c r="BH7" s="137" t="s">
        <v>118</v>
      </c>
      <c r="BI7" s="138" t="s">
        <v>117</v>
      </c>
      <c r="BJ7" s="139" t="s">
        <v>123</v>
      </c>
      <c r="BK7" s="137" t="s">
        <v>118</v>
      </c>
      <c r="BL7" s="138" t="s">
        <v>117</v>
      </c>
      <c r="BM7" s="139" t="s">
        <v>123</v>
      </c>
      <c r="BN7" s="137" t="s">
        <v>118</v>
      </c>
      <c r="BO7" s="138" t="s">
        <v>117</v>
      </c>
      <c r="BP7" s="139" t="s">
        <v>123</v>
      </c>
      <c r="BQ7" s="137" t="s">
        <v>118</v>
      </c>
      <c r="BR7" s="138" t="s">
        <v>117</v>
      </c>
      <c r="BS7" s="139" t="s">
        <v>123</v>
      </c>
      <c r="BT7" s="137" t="s">
        <v>118</v>
      </c>
      <c r="BU7" s="138" t="s">
        <v>117</v>
      </c>
      <c r="BV7" s="139" t="s">
        <v>123</v>
      </c>
      <c r="BW7" s="137" t="s">
        <v>118</v>
      </c>
      <c r="BX7" s="138" t="s">
        <v>117</v>
      </c>
      <c r="BY7" s="139" t="s">
        <v>123</v>
      </c>
      <c r="BZ7" s="137" t="s">
        <v>118</v>
      </c>
      <c r="CA7" s="138" t="s">
        <v>117</v>
      </c>
      <c r="CB7" s="139" t="s">
        <v>123</v>
      </c>
      <c r="CC7" s="137" t="s">
        <v>118</v>
      </c>
      <c r="CD7" s="138" t="s">
        <v>117</v>
      </c>
      <c r="CE7" s="139" t="s">
        <v>123</v>
      </c>
      <c r="CF7" s="137" t="s">
        <v>118</v>
      </c>
      <c r="CG7" s="138" t="s">
        <v>117</v>
      </c>
      <c r="CH7" s="139" t="s">
        <v>123</v>
      </c>
      <c r="CI7" s="137" t="s">
        <v>118</v>
      </c>
      <c r="CJ7" s="138" t="s">
        <v>117</v>
      </c>
      <c r="CK7" s="139" t="s">
        <v>37</v>
      </c>
    </row>
    <row r="8" spans="1:89" s="104" customFormat="1" ht="30.25" customHeight="1" x14ac:dyDescent="0.25">
      <c r="A8" s="121" t="s">
        <v>2</v>
      </c>
      <c r="B8" s="122">
        <v>98128</v>
      </c>
      <c r="C8" s="122">
        <v>28081</v>
      </c>
      <c r="D8" s="123">
        <v>126209</v>
      </c>
      <c r="E8" s="124"/>
      <c r="F8" s="122" t="s">
        <v>43</v>
      </c>
      <c r="G8" s="122">
        <v>99664</v>
      </c>
      <c r="H8" s="122">
        <v>84369</v>
      </c>
      <c r="I8" s="122" t="s">
        <v>44</v>
      </c>
      <c r="J8" s="125">
        <v>42141</v>
      </c>
      <c r="K8" s="98">
        <v>41840</v>
      </c>
      <c r="L8" s="99">
        <v>126209</v>
      </c>
      <c r="M8" s="100">
        <v>141805</v>
      </c>
      <c r="N8" s="101">
        <v>15596</v>
      </c>
      <c r="O8" s="102">
        <v>400</v>
      </c>
      <c r="P8" s="103">
        <v>70</v>
      </c>
      <c r="Q8" s="143">
        <v>470</v>
      </c>
      <c r="R8" s="102">
        <v>1100</v>
      </c>
      <c r="S8" s="103"/>
      <c r="T8" s="143">
        <v>1100</v>
      </c>
      <c r="U8" s="102">
        <v>1300</v>
      </c>
      <c r="V8" s="103"/>
      <c r="W8" s="143">
        <v>1300</v>
      </c>
      <c r="X8" s="102">
        <v>1323</v>
      </c>
      <c r="Y8" s="103">
        <v>130</v>
      </c>
      <c r="Z8" s="143">
        <v>1453</v>
      </c>
      <c r="AA8" s="102">
        <v>1330</v>
      </c>
      <c r="AB8" s="103"/>
      <c r="AC8" s="147">
        <v>1330</v>
      </c>
      <c r="AD8" s="102">
        <v>760</v>
      </c>
      <c r="AE8" s="103"/>
      <c r="AF8" s="147">
        <v>760</v>
      </c>
      <c r="AG8" s="102">
        <v>1000</v>
      </c>
      <c r="AH8" s="103">
        <v>0</v>
      </c>
      <c r="AI8" s="147">
        <v>1000</v>
      </c>
      <c r="AJ8" s="102">
        <v>967</v>
      </c>
      <c r="AK8" s="103"/>
      <c r="AL8" s="147">
        <v>967</v>
      </c>
      <c r="AM8" s="102">
        <v>600</v>
      </c>
      <c r="AN8" s="103">
        <v>0</v>
      </c>
      <c r="AO8" s="147">
        <v>600</v>
      </c>
      <c r="AP8" s="102">
        <v>719</v>
      </c>
      <c r="AQ8" s="103">
        <v>101</v>
      </c>
      <c r="AR8" s="147">
        <v>820</v>
      </c>
      <c r="AS8" s="102">
        <v>417</v>
      </c>
      <c r="AT8" s="103">
        <v>0</v>
      </c>
      <c r="AU8" s="147">
        <v>417</v>
      </c>
      <c r="AV8" s="102">
        <v>460</v>
      </c>
      <c r="AW8" s="103">
        <v>0</v>
      </c>
      <c r="AX8" s="147">
        <v>460</v>
      </c>
      <c r="AY8" s="102">
        <v>560</v>
      </c>
      <c r="AZ8" s="103"/>
      <c r="BA8" s="147">
        <v>560</v>
      </c>
      <c r="BB8" s="102">
        <v>785</v>
      </c>
      <c r="BC8" s="103"/>
      <c r="BD8" s="147">
        <v>785</v>
      </c>
      <c r="BE8" s="140">
        <v>1432</v>
      </c>
      <c r="BF8" s="141"/>
      <c r="BG8" s="146">
        <v>1432</v>
      </c>
      <c r="BH8" s="140">
        <v>942</v>
      </c>
      <c r="BI8" s="141"/>
      <c r="BJ8" s="146">
        <v>942</v>
      </c>
      <c r="BK8" s="102">
        <v>600</v>
      </c>
      <c r="BL8" s="103">
        <v>0</v>
      </c>
      <c r="BM8" s="147">
        <v>600</v>
      </c>
      <c r="BN8" s="102">
        <v>600</v>
      </c>
      <c r="BO8" s="103">
        <v>0</v>
      </c>
      <c r="BP8" s="147">
        <v>600</v>
      </c>
      <c r="BQ8" s="102"/>
      <c r="BR8" s="103">
        <v>0</v>
      </c>
      <c r="BS8" s="147">
        <v>0</v>
      </c>
      <c r="BT8" s="102"/>
      <c r="BU8" s="103">
        <v>0</v>
      </c>
      <c r="BV8" s="147">
        <v>0</v>
      </c>
      <c r="BW8" s="140"/>
      <c r="BX8" s="141">
        <v>0</v>
      </c>
      <c r="BY8" s="146">
        <v>0</v>
      </c>
      <c r="BZ8" s="140"/>
      <c r="CA8" s="141">
        <v>0</v>
      </c>
      <c r="CB8" s="146">
        <v>0</v>
      </c>
      <c r="CC8" s="140"/>
      <c r="CD8" s="141">
        <v>0</v>
      </c>
      <c r="CE8" s="147">
        <v>0</v>
      </c>
      <c r="CF8" s="140"/>
      <c r="CG8" s="141">
        <v>0</v>
      </c>
      <c r="CH8" s="147">
        <v>0</v>
      </c>
      <c r="CI8" s="102">
        <v>15295</v>
      </c>
      <c r="CJ8" s="103">
        <v>301</v>
      </c>
      <c r="CK8" s="147">
        <v>15596</v>
      </c>
    </row>
    <row r="9" spans="1:89" s="104" customFormat="1" ht="30.25" customHeight="1" x14ac:dyDescent="0.25">
      <c r="A9" s="193" t="s">
        <v>4</v>
      </c>
      <c r="B9" s="196">
        <v>184537</v>
      </c>
      <c r="C9" s="196">
        <v>50535</v>
      </c>
      <c r="D9" s="199">
        <v>235072</v>
      </c>
      <c r="E9" s="129"/>
      <c r="F9" s="127" t="s">
        <v>47</v>
      </c>
      <c r="G9" s="127">
        <v>153163</v>
      </c>
      <c r="H9" s="127">
        <v>128893</v>
      </c>
      <c r="I9" s="127" t="s">
        <v>48</v>
      </c>
      <c r="J9" s="130">
        <v>70400</v>
      </c>
      <c r="K9" s="98">
        <v>70335</v>
      </c>
      <c r="L9" s="202">
        <v>234610</v>
      </c>
      <c r="M9" s="180">
        <v>259407</v>
      </c>
      <c r="N9" s="187">
        <v>24797</v>
      </c>
      <c r="O9" s="102">
        <v>1100</v>
      </c>
      <c r="P9" s="103"/>
      <c r="Q9" s="143">
        <v>1100</v>
      </c>
      <c r="R9" s="102">
        <v>1500</v>
      </c>
      <c r="S9" s="103"/>
      <c r="T9" s="143">
        <v>1500</v>
      </c>
      <c r="U9" s="102">
        <v>800</v>
      </c>
      <c r="V9" s="103"/>
      <c r="W9" s="143">
        <v>800</v>
      </c>
      <c r="X9" s="102">
        <v>2400</v>
      </c>
      <c r="Y9" s="103"/>
      <c r="Z9" s="143">
        <v>2400</v>
      </c>
      <c r="AA9" s="102">
        <v>2180</v>
      </c>
      <c r="AB9" s="103">
        <v>65</v>
      </c>
      <c r="AC9" s="147">
        <v>2245</v>
      </c>
      <c r="AD9" s="102">
        <v>1600</v>
      </c>
      <c r="AE9" s="103"/>
      <c r="AF9" s="147">
        <v>1600</v>
      </c>
      <c r="AG9" s="102">
        <v>320</v>
      </c>
      <c r="AH9" s="103">
        <v>0</v>
      </c>
      <c r="AI9" s="147">
        <v>320</v>
      </c>
      <c r="AJ9" s="102">
        <v>800</v>
      </c>
      <c r="AK9" s="103"/>
      <c r="AL9" s="147">
        <v>800</v>
      </c>
      <c r="AM9" s="102">
        <v>1400</v>
      </c>
      <c r="AN9" s="103">
        <v>0</v>
      </c>
      <c r="AO9" s="147">
        <v>1400</v>
      </c>
      <c r="AP9" s="102">
        <v>1000</v>
      </c>
      <c r="AQ9" s="103"/>
      <c r="AR9" s="147">
        <v>1000</v>
      </c>
      <c r="AS9" s="102">
        <v>1100</v>
      </c>
      <c r="AT9" s="103">
        <v>0</v>
      </c>
      <c r="AU9" s="147">
        <v>1100</v>
      </c>
      <c r="AV9" s="102">
        <v>1700</v>
      </c>
      <c r="AW9" s="103">
        <v>0</v>
      </c>
      <c r="AX9" s="147">
        <v>1700</v>
      </c>
      <c r="AY9" s="102">
        <v>800</v>
      </c>
      <c r="AZ9" s="103"/>
      <c r="BA9" s="147">
        <v>800</v>
      </c>
      <c r="BB9" s="102">
        <v>1400</v>
      </c>
      <c r="BC9" s="103"/>
      <c r="BD9" s="147">
        <v>1400</v>
      </c>
      <c r="BE9" s="102">
        <v>1600</v>
      </c>
      <c r="BF9" s="103"/>
      <c r="BG9" s="147">
        <v>1600</v>
      </c>
      <c r="BH9" s="102">
        <v>1600</v>
      </c>
      <c r="BI9" s="103"/>
      <c r="BJ9" s="147">
        <v>1600</v>
      </c>
      <c r="BK9" s="102">
        <v>1200</v>
      </c>
      <c r="BL9" s="103">
        <v>0</v>
      </c>
      <c r="BM9" s="147">
        <v>1200</v>
      </c>
      <c r="BN9" s="102">
        <v>1770</v>
      </c>
      <c r="BO9" s="103">
        <v>0</v>
      </c>
      <c r="BP9" s="147">
        <v>1770</v>
      </c>
      <c r="BQ9" s="102"/>
      <c r="BR9" s="103">
        <v>0</v>
      </c>
      <c r="BS9" s="147">
        <v>0</v>
      </c>
      <c r="BT9" s="102"/>
      <c r="BU9" s="103">
        <v>0</v>
      </c>
      <c r="BV9" s="147">
        <v>0</v>
      </c>
      <c r="BW9" s="102"/>
      <c r="BX9" s="103">
        <v>0</v>
      </c>
      <c r="BY9" s="147">
        <v>0</v>
      </c>
      <c r="BZ9" s="102"/>
      <c r="CA9" s="103">
        <v>0</v>
      </c>
      <c r="CB9" s="147">
        <v>0</v>
      </c>
      <c r="CC9" s="102"/>
      <c r="CD9" s="103">
        <v>0</v>
      </c>
      <c r="CE9" s="147">
        <v>0</v>
      </c>
      <c r="CF9" s="102"/>
      <c r="CG9" s="103">
        <v>0</v>
      </c>
      <c r="CH9" s="147">
        <v>0</v>
      </c>
      <c r="CI9" s="102">
        <v>24270</v>
      </c>
      <c r="CJ9" s="103">
        <v>65</v>
      </c>
      <c r="CK9" s="147">
        <v>24335</v>
      </c>
    </row>
    <row r="10" spans="1:89" s="104" customFormat="1" ht="30.25" customHeight="1" x14ac:dyDescent="0.25">
      <c r="A10" s="194"/>
      <c r="B10" s="197"/>
      <c r="C10" s="197"/>
      <c r="D10" s="200"/>
      <c r="E10" s="129"/>
      <c r="F10" s="127" t="s">
        <v>49</v>
      </c>
      <c r="G10" s="127">
        <v>5094</v>
      </c>
      <c r="H10" s="127">
        <v>5094</v>
      </c>
      <c r="I10" s="127" t="s">
        <v>50</v>
      </c>
      <c r="J10" s="130">
        <v>1399</v>
      </c>
      <c r="K10" s="98">
        <v>1399</v>
      </c>
      <c r="L10" s="202"/>
      <c r="M10" s="180"/>
      <c r="N10" s="187"/>
      <c r="O10" s="102"/>
      <c r="P10" s="103"/>
      <c r="Q10" s="143">
        <v>0</v>
      </c>
      <c r="R10" s="102"/>
      <c r="S10" s="103"/>
      <c r="T10" s="143">
        <v>0</v>
      </c>
      <c r="U10" s="102"/>
      <c r="V10" s="103"/>
      <c r="W10" s="143">
        <v>0</v>
      </c>
      <c r="X10" s="102"/>
      <c r="Y10" s="103"/>
      <c r="Z10" s="143">
        <v>0</v>
      </c>
      <c r="AA10" s="102"/>
      <c r="AB10" s="103"/>
      <c r="AC10" s="147">
        <v>0</v>
      </c>
      <c r="AD10" s="102"/>
      <c r="AE10" s="103"/>
      <c r="AF10" s="147">
        <v>0</v>
      </c>
      <c r="AG10" s="102"/>
      <c r="AH10" s="103"/>
      <c r="AI10" s="147">
        <v>0</v>
      </c>
      <c r="AJ10" s="102"/>
      <c r="AK10" s="103"/>
      <c r="AL10" s="147">
        <v>0</v>
      </c>
      <c r="AM10" s="102">
        <v>0</v>
      </c>
      <c r="AN10" s="103">
        <v>0</v>
      </c>
      <c r="AO10" s="147">
        <v>0</v>
      </c>
      <c r="AP10" s="102">
        <v>0</v>
      </c>
      <c r="AQ10" s="103">
        <v>0</v>
      </c>
      <c r="AR10" s="147">
        <v>0</v>
      </c>
      <c r="AS10" s="102">
        <v>0</v>
      </c>
      <c r="AT10" s="103">
        <v>0</v>
      </c>
      <c r="AU10" s="147">
        <v>0</v>
      </c>
      <c r="AV10" s="102">
        <v>0</v>
      </c>
      <c r="AW10" s="103">
        <v>0</v>
      </c>
      <c r="AX10" s="147">
        <v>0</v>
      </c>
      <c r="AY10" s="102"/>
      <c r="AZ10" s="103"/>
      <c r="BA10" s="147">
        <v>0</v>
      </c>
      <c r="BB10" s="102"/>
      <c r="BC10" s="103"/>
      <c r="BD10" s="147">
        <v>0</v>
      </c>
      <c r="BE10" s="102"/>
      <c r="BF10" s="103"/>
      <c r="BG10" s="147">
        <v>0</v>
      </c>
      <c r="BH10" s="102"/>
      <c r="BI10" s="103"/>
      <c r="BJ10" s="147">
        <v>0</v>
      </c>
      <c r="BK10" s="102">
        <v>0</v>
      </c>
      <c r="BL10" s="103">
        <v>0</v>
      </c>
      <c r="BM10" s="147">
        <v>0</v>
      </c>
      <c r="BN10" s="102">
        <v>0</v>
      </c>
      <c r="BO10" s="103">
        <v>0</v>
      </c>
      <c r="BP10" s="147">
        <v>0</v>
      </c>
      <c r="BQ10" s="102">
        <v>0</v>
      </c>
      <c r="BR10" s="103">
        <v>0</v>
      </c>
      <c r="BS10" s="147">
        <v>0</v>
      </c>
      <c r="BT10" s="102"/>
      <c r="BU10" s="103">
        <v>0</v>
      </c>
      <c r="BV10" s="147">
        <v>0</v>
      </c>
      <c r="BW10" s="102"/>
      <c r="BX10" s="103">
        <v>0</v>
      </c>
      <c r="BY10" s="147">
        <v>0</v>
      </c>
      <c r="BZ10" s="102">
        <v>0</v>
      </c>
      <c r="CA10" s="103">
        <v>0</v>
      </c>
      <c r="CB10" s="147">
        <v>0</v>
      </c>
      <c r="CC10" s="102">
        <v>0</v>
      </c>
      <c r="CD10" s="103">
        <v>0</v>
      </c>
      <c r="CE10" s="147">
        <v>0</v>
      </c>
      <c r="CF10" s="102">
        <v>0</v>
      </c>
      <c r="CG10" s="103">
        <v>0</v>
      </c>
      <c r="CH10" s="147">
        <v>0</v>
      </c>
      <c r="CI10" s="102">
        <v>0</v>
      </c>
      <c r="CJ10" s="103">
        <v>0</v>
      </c>
      <c r="CK10" s="147">
        <v>0</v>
      </c>
    </row>
    <row r="11" spans="1:89" s="104" customFormat="1" ht="30.25" customHeight="1" x14ac:dyDescent="0.25">
      <c r="A11" s="194"/>
      <c r="B11" s="197"/>
      <c r="C11" s="197"/>
      <c r="D11" s="200"/>
      <c r="E11" s="129"/>
      <c r="F11" s="127" t="s">
        <v>45</v>
      </c>
      <c r="G11" s="127">
        <v>3068</v>
      </c>
      <c r="H11" s="127">
        <v>3068</v>
      </c>
      <c r="I11" s="127" t="s">
        <v>46</v>
      </c>
      <c r="J11" s="130">
        <v>462</v>
      </c>
      <c r="K11" s="98">
        <v>462</v>
      </c>
      <c r="L11" s="202"/>
      <c r="M11" s="180"/>
      <c r="N11" s="187"/>
      <c r="O11" s="102"/>
      <c r="P11" s="103"/>
      <c r="Q11" s="143">
        <v>0</v>
      </c>
      <c r="R11" s="102"/>
      <c r="S11" s="103"/>
      <c r="T11" s="143">
        <v>0</v>
      </c>
      <c r="U11" s="102"/>
      <c r="V11" s="103"/>
      <c r="W11" s="143">
        <v>0</v>
      </c>
      <c r="X11" s="102"/>
      <c r="Y11" s="103"/>
      <c r="Z11" s="143">
        <v>0</v>
      </c>
      <c r="AA11" s="102"/>
      <c r="AB11" s="103"/>
      <c r="AC11" s="147">
        <v>0</v>
      </c>
      <c r="AD11" s="102"/>
      <c r="AE11" s="103"/>
      <c r="AF11" s="147">
        <v>0</v>
      </c>
      <c r="AG11" s="102"/>
      <c r="AH11" s="103"/>
      <c r="AI11" s="147">
        <v>0</v>
      </c>
      <c r="AJ11" s="102"/>
      <c r="AK11" s="103"/>
      <c r="AL11" s="147">
        <v>0</v>
      </c>
      <c r="AM11" s="102">
        <v>0</v>
      </c>
      <c r="AN11" s="103">
        <v>0</v>
      </c>
      <c r="AO11" s="147">
        <v>0</v>
      </c>
      <c r="AP11" s="102">
        <v>0</v>
      </c>
      <c r="AQ11" s="103">
        <v>0</v>
      </c>
      <c r="AR11" s="147">
        <v>0</v>
      </c>
      <c r="AS11" s="102">
        <v>0</v>
      </c>
      <c r="AT11" s="103">
        <v>0</v>
      </c>
      <c r="AU11" s="147">
        <v>0</v>
      </c>
      <c r="AV11" s="102">
        <v>0</v>
      </c>
      <c r="AW11" s="103">
        <v>0</v>
      </c>
      <c r="AX11" s="147">
        <v>0</v>
      </c>
      <c r="AY11" s="102"/>
      <c r="AZ11" s="103"/>
      <c r="BA11" s="147">
        <v>0</v>
      </c>
      <c r="BB11" s="102"/>
      <c r="BC11" s="103"/>
      <c r="BD11" s="147">
        <v>0</v>
      </c>
      <c r="BE11" s="102"/>
      <c r="BF11" s="103"/>
      <c r="BG11" s="147">
        <v>0</v>
      </c>
      <c r="BH11" s="102"/>
      <c r="BI11" s="103"/>
      <c r="BJ11" s="147">
        <v>0</v>
      </c>
      <c r="BK11" s="102">
        <v>0</v>
      </c>
      <c r="BL11" s="103">
        <v>0</v>
      </c>
      <c r="BM11" s="147">
        <v>0</v>
      </c>
      <c r="BN11" s="102">
        <v>0</v>
      </c>
      <c r="BO11" s="103">
        <v>0</v>
      </c>
      <c r="BP11" s="147">
        <v>0</v>
      </c>
      <c r="BQ11" s="102">
        <v>0</v>
      </c>
      <c r="BR11" s="103">
        <v>0</v>
      </c>
      <c r="BS11" s="147">
        <v>0</v>
      </c>
      <c r="BT11" s="102">
        <v>0</v>
      </c>
      <c r="BU11" s="103">
        <v>0</v>
      </c>
      <c r="BV11" s="147">
        <v>0</v>
      </c>
      <c r="BW11" s="102">
        <v>0</v>
      </c>
      <c r="BX11" s="103">
        <v>0</v>
      </c>
      <c r="BY11" s="147">
        <v>0</v>
      </c>
      <c r="BZ11" s="102">
        <v>0</v>
      </c>
      <c r="CA11" s="103">
        <v>0</v>
      </c>
      <c r="CB11" s="147">
        <v>0</v>
      </c>
      <c r="CC11" s="102">
        <v>0</v>
      </c>
      <c r="CD11" s="103">
        <v>0</v>
      </c>
      <c r="CE11" s="147">
        <v>0</v>
      </c>
      <c r="CF11" s="102">
        <v>0</v>
      </c>
      <c r="CG11" s="103">
        <v>0</v>
      </c>
      <c r="CH11" s="147">
        <v>0</v>
      </c>
      <c r="CI11" s="102">
        <v>0</v>
      </c>
      <c r="CJ11" s="103">
        <v>0</v>
      </c>
      <c r="CK11" s="147">
        <v>0</v>
      </c>
    </row>
    <row r="12" spans="1:89" s="104" customFormat="1" ht="30.25" customHeight="1" x14ac:dyDescent="0.25">
      <c r="A12" s="194"/>
      <c r="B12" s="197"/>
      <c r="C12" s="197"/>
      <c r="D12" s="200"/>
      <c r="E12" s="129"/>
      <c r="F12" s="127" t="s">
        <v>75</v>
      </c>
      <c r="G12" s="127">
        <v>4176</v>
      </c>
      <c r="H12" s="127">
        <v>4176</v>
      </c>
      <c r="I12" s="127" t="s">
        <v>76</v>
      </c>
      <c r="J12" s="130">
        <v>3000</v>
      </c>
      <c r="K12" s="98">
        <v>3000</v>
      </c>
      <c r="L12" s="202"/>
      <c r="M12" s="180"/>
      <c r="N12" s="187"/>
      <c r="O12" s="102"/>
      <c r="P12" s="103"/>
      <c r="Q12" s="143">
        <v>0</v>
      </c>
      <c r="R12" s="102"/>
      <c r="S12" s="103"/>
      <c r="T12" s="143">
        <v>0</v>
      </c>
      <c r="U12" s="102"/>
      <c r="V12" s="103"/>
      <c r="W12" s="143">
        <v>0</v>
      </c>
      <c r="X12" s="102"/>
      <c r="Y12" s="103"/>
      <c r="Z12" s="143">
        <v>0</v>
      </c>
      <c r="AA12" s="102"/>
      <c r="AB12" s="103"/>
      <c r="AC12" s="147">
        <v>0</v>
      </c>
      <c r="AD12" s="102"/>
      <c r="AE12" s="103"/>
      <c r="AF12" s="147">
        <v>0</v>
      </c>
      <c r="AG12" s="102"/>
      <c r="AH12" s="103"/>
      <c r="AI12" s="147">
        <v>0</v>
      </c>
      <c r="AJ12" s="102"/>
      <c r="AK12" s="103"/>
      <c r="AL12" s="147">
        <v>0</v>
      </c>
      <c r="AM12" s="102">
        <v>0</v>
      </c>
      <c r="AN12" s="103">
        <v>0</v>
      </c>
      <c r="AO12" s="147">
        <v>0</v>
      </c>
      <c r="AP12" s="102">
        <v>0</v>
      </c>
      <c r="AQ12" s="103">
        <v>0</v>
      </c>
      <c r="AR12" s="147">
        <v>0</v>
      </c>
      <c r="AS12" s="102">
        <v>0</v>
      </c>
      <c r="AT12" s="103">
        <v>0</v>
      </c>
      <c r="AU12" s="147">
        <v>0</v>
      </c>
      <c r="AV12" s="102">
        <v>0</v>
      </c>
      <c r="AW12" s="103">
        <v>0</v>
      </c>
      <c r="AX12" s="147">
        <v>0</v>
      </c>
      <c r="AY12" s="102"/>
      <c r="AZ12" s="103"/>
      <c r="BA12" s="147">
        <v>0</v>
      </c>
      <c r="BB12" s="102"/>
      <c r="BC12" s="103"/>
      <c r="BD12" s="147">
        <v>0</v>
      </c>
      <c r="BE12" s="102"/>
      <c r="BF12" s="103"/>
      <c r="BG12" s="147">
        <v>0</v>
      </c>
      <c r="BH12" s="102"/>
      <c r="BI12" s="103"/>
      <c r="BJ12" s="147">
        <v>0</v>
      </c>
      <c r="BK12" s="102">
        <v>0</v>
      </c>
      <c r="BL12" s="103">
        <v>0</v>
      </c>
      <c r="BM12" s="147">
        <v>0</v>
      </c>
      <c r="BN12" s="102">
        <v>0</v>
      </c>
      <c r="BO12" s="103">
        <v>0</v>
      </c>
      <c r="BP12" s="147">
        <v>0</v>
      </c>
      <c r="BQ12" s="102">
        <v>0</v>
      </c>
      <c r="BR12" s="103">
        <v>0</v>
      </c>
      <c r="BS12" s="147">
        <v>0</v>
      </c>
      <c r="BT12" s="102">
        <v>0</v>
      </c>
      <c r="BU12" s="103">
        <v>0</v>
      </c>
      <c r="BV12" s="147">
        <v>0</v>
      </c>
      <c r="BW12" s="102">
        <v>0</v>
      </c>
      <c r="BX12" s="103">
        <v>0</v>
      </c>
      <c r="BY12" s="147">
        <v>0</v>
      </c>
      <c r="BZ12" s="102">
        <v>0</v>
      </c>
      <c r="CA12" s="103">
        <v>0</v>
      </c>
      <c r="CB12" s="147">
        <v>0</v>
      </c>
      <c r="CC12" s="102">
        <v>0</v>
      </c>
      <c r="CD12" s="103">
        <v>0</v>
      </c>
      <c r="CE12" s="147">
        <v>0</v>
      </c>
      <c r="CF12" s="102">
        <v>0</v>
      </c>
      <c r="CG12" s="103">
        <v>0</v>
      </c>
      <c r="CH12" s="147">
        <v>0</v>
      </c>
      <c r="CI12" s="102">
        <v>0</v>
      </c>
      <c r="CJ12" s="103">
        <v>0</v>
      </c>
      <c r="CK12" s="147">
        <v>0</v>
      </c>
    </row>
    <row r="13" spans="1:89" s="104" customFormat="1" ht="30.25" customHeight="1" x14ac:dyDescent="0.25">
      <c r="A13" s="195"/>
      <c r="B13" s="198"/>
      <c r="C13" s="198"/>
      <c r="D13" s="201"/>
      <c r="E13" s="129"/>
      <c r="F13" s="127" t="s">
        <v>109</v>
      </c>
      <c r="G13" s="127">
        <v>15848</v>
      </c>
      <c r="H13" s="127">
        <v>15848</v>
      </c>
      <c r="I13" s="127" t="s">
        <v>110</v>
      </c>
      <c r="J13" s="130">
        <v>2797</v>
      </c>
      <c r="K13" s="98">
        <v>2797</v>
      </c>
      <c r="L13" s="202"/>
      <c r="M13" s="180"/>
      <c r="N13" s="101"/>
      <c r="O13" s="102"/>
      <c r="P13" s="103"/>
      <c r="Q13" s="143"/>
      <c r="R13" s="102"/>
      <c r="S13" s="103"/>
      <c r="T13" s="143"/>
      <c r="U13" s="102"/>
      <c r="V13" s="103"/>
      <c r="W13" s="143"/>
      <c r="X13" s="102"/>
      <c r="Y13" s="103"/>
      <c r="Z13" s="143"/>
      <c r="AA13" s="102"/>
      <c r="AB13" s="103"/>
      <c r="AC13" s="147"/>
      <c r="AD13" s="102"/>
      <c r="AE13" s="103"/>
      <c r="AF13" s="147"/>
      <c r="AG13" s="102"/>
      <c r="AH13" s="103"/>
      <c r="AI13" s="147"/>
      <c r="AJ13" s="102"/>
      <c r="AK13" s="103"/>
      <c r="AL13" s="147"/>
      <c r="AM13" s="102"/>
      <c r="AN13" s="103"/>
      <c r="AO13" s="147"/>
      <c r="AP13" s="102"/>
      <c r="AQ13" s="103"/>
      <c r="AR13" s="147"/>
      <c r="AS13" s="102"/>
      <c r="AT13" s="103"/>
      <c r="AU13" s="147"/>
      <c r="AV13" s="102"/>
      <c r="AW13" s="103"/>
      <c r="AX13" s="147"/>
      <c r="AY13" s="102"/>
      <c r="AZ13" s="103"/>
      <c r="BA13" s="147"/>
      <c r="BB13" s="102"/>
      <c r="BC13" s="103"/>
      <c r="BD13" s="147"/>
      <c r="BE13" s="102"/>
      <c r="BF13" s="103"/>
      <c r="BG13" s="147"/>
      <c r="BH13" s="102"/>
      <c r="BI13" s="103"/>
      <c r="BJ13" s="147">
        <v>0</v>
      </c>
      <c r="BK13" s="102">
        <v>0</v>
      </c>
      <c r="BL13" s="103">
        <v>0</v>
      </c>
      <c r="BM13" s="147">
        <v>0</v>
      </c>
      <c r="BN13" s="102">
        <v>0</v>
      </c>
      <c r="BO13" s="103">
        <v>0</v>
      </c>
      <c r="BP13" s="147">
        <v>0</v>
      </c>
      <c r="BQ13" s="102"/>
      <c r="BR13" s="103"/>
      <c r="BS13" s="147"/>
      <c r="BT13" s="102"/>
      <c r="BU13" s="103"/>
      <c r="BV13" s="147"/>
      <c r="BW13" s="102"/>
      <c r="BX13" s="103"/>
      <c r="BY13" s="147"/>
      <c r="BZ13" s="102"/>
      <c r="CA13" s="103"/>
      <c r="CB13" s="147"/>
      <c r="CC13" s="102"/>
      <c r="CD13" s="103"/>
      <c r="CE13" s="147"/>
      <c r="CF13" s="102"/>
      <c r="CG13" s="103"/>
      <c r="CH13" s="147"/>
      <c r="CI13" s="102">
        <v>0</v>
      </c>
      <c r="CJ13" s="103">
        <v>0</v>
      </c>
      <c r="CK13" s="147"/>
    </row>
    <row r="14" spans="1:89" s="104" customFormat="1" ht="30.25" customHeight="1" x14ac:dyDescent="0.25">
      <c r="A14" s="126" t="s">
        <v>5</v>
      </c>
      <c r="B14" s="127">
        <v>4995</v>
      </c>
      <c r="C14" s="127">
        <v>727</v>
      </c>
      <c r="D14" s="128">
        <v>5722</v>
      </c>
      <c r="E14" s="129"/>
      <c r="F14" s="127" t="s">
        <v>51</v>
      </c>
      <c r="G14" s="127">
        <v>4395</v>
      </c>
      <c r="H14" s="127">
        <v>4395</v>
      </c>
      <c r="I14" s="127" t="s">
        <v>52</v>
      </c>
      <c r="J14" s="130">
        <v>2038</v>
      </c>
      <c r="K14" s="98">
        <v>1327</v>
      </c>
      <c r="L14" s="99">
        <v>5722</v>
      </c>
      <c r="M14" s="100">
        <v>6433</v>
      </c>
      <c r="N14" s="101">
        <v>711</v>
      </c>
      <c r="O14" s="102"/>
      <c r="P14" s="103"/>
      <c r="Q14" s="143">
        <v>0</v>
      </c>
      <c r="R14" s="102"/>
      <c r="S14" s="103"/>
      <c r="T14" s="143">
        <v>0</v>
      </c>
      <c r="U14" s="102"/>
      <c r="V14" s="103"/>
      <c r="W14" s="143">
        <v>0</v>
      </c>
      <c r="X14" s="102"/>
      <c r="Y14" s="103">
        <v>146</v>
      </c>
      <c r="Z14" s="143">
        <v>146</v>
      </c>
      <c r="AA14" s="102"/>
      <c r="AB14" s="103"/>
      <c r="AC14" s="147">
        <v>0</v>
      </c>
      <c r="AD14" s="102"/>
      <c r="AE14" s="103"/>
      <c r="AF14" s="147">
        <v>0</v>
      </c>
      <c r="AG14" s="102"/>
      <c r="AH14" s="103"/>
      <c r="AI14" s="147">
        <v>0</v>
      </c>
      <c r="AJ14" s="102"/>
      <c r="AK14" s="103"/>
      <c r="AL14" s="147">
        <v>0</v>
      </c>
      <c r="AM14" s="102">
        <v>0</v>
      </c>
      <c r="AN14" s="103">
        <v>130</v>
      </c>
      <c r="AO14" s="147">
        <v>130</v>
      </c>
      <c r="AP14" s="102">
        <v>0</v>
      </c>
      <c r="AQ14" s="103">
        <v>0</v>
      </c>
      <c r="AR14" s="147">
        <v>0</v>
      </c>
      <c r="AS14" s="102">
        <v>0</v>
      </c>
      <c r="AT14" s="103">
        <v>0</v>
      </c>
      <c r="AU14" s="147">
        <v>0</v>
      </c>
      <c r="AV14" s="102">
        <v>0</v>
      </c>
      <c r="AW14" s="103">
        <v>0</v>
      </c>
      <c r="AX14" s="147">
        <v>0</v>
      </c>
      <c r="AY14" s="102"/>
      <c r="AZ14" s="103">
        <v>226</v>
      </c>
      <c r="BA14" s="147">
        <v>226</v>
      </c>
      <c r="BB14" s="102"/>
      <c r="BC14" s="103"/>
      <c r="BD14" s="147">
        <v>0</v>
      </c>
      <c r="BE14" s="102"/>
      <c r="BF14" s="103"/>
      <c r="BG14" s="147">
        <v>0</v>
      </c>
      <c r="BH14" s="102"/>
      <c r="BI14" s="103"/>
      <c r="BJ14" s="147">
        <v>0</v>
      </c>
      <c r="BK14" s="102">
        <v>0</v>
      </c>
      <c r="BL14" s="103">
        <v>0</v>
      </c>
      <c r="BM14" s="147">
        <v>0</v>
      </c>
      <c r="BN14" s="102">
        <v>0</v>
      </c>
      <c r="BO14" s="103">
        <v>209</v>
      </c>
      <c r="BP14" s="147">
        <v>209</v>
      </c>
      <c r="BQ14" s="102">
        <v>0</v>
      </c>
      <c r="BR14" s="103">
        <v>0</v>
      </c>
      <c r="BS14" s="147">
        <v>0</v>
      </c>
      <c r="BT14" s="102">
        <v>0</v>
      </c>
      <c r="BU14" s="103">
        <v>0</v>
      </c>
      <c r="BV14" s="147">
        <v>0</v>
      </c>
      <c r="BW14" s="102">
        <v>0</v>
      </c>
      <c r="BX14" s="103">
        <v>0</v>
      </c>
      <c r="BY14" s="147">
        <v>0</v>
      </c>
      <c r="BZ14" s="102">
        <v>0</v>
      </c>
      <c r="CA14" s="103">
        <v>0</v>
      </c>
      <c r="CB14" s="147">
        <v>0</v>
      </c>
      <c r="CC14" s="102">
        <v>0</v>
      </c>
      <c r="CD14" s="103">
        <v>0</v>
      </c>
      <c r="CE14" s="147">
        <v>0</v>
      </c>
      <c r="CF14" s="102">
        <v>0</v>
      </c>
      <c r="CG14" s="103">
        <v>0</v>
      </c>
      <c r="CH14" s="147">
        <v>0</v>
      </c>
      <c r="CI14" s="102">
        <v>0</v>
      </c>
      <c r="CJ14" s="103">
        <v>711</v>
      </c>
      <c r="CK14" s="147">
        <v>711</v>
      </c>
    </row>
    <row r="15" spans="1:89" s="104" customFormat="1" ht="30.25" customHeight="1" x14ac:dyDescent="0.25">
      <c r="A15" s="126" t="s">
        <v>6</v>
      </c>
      <c r="B15" s="127">
        <v>3393</v>
      </c>
      <c r="C15" s="127">
        <v>1310</v>
      </c>
      <c r="D15" s="128">
        <v>4703</v>
      </c>
      <c r="E15" s="129"/>
      <c r="F15" s="127" t="s">
        <v>55</v>
      </c>
      <c r="G15" s="127">
        <v>2930</v>
      </c>
      <c r="H15" s="127">
        <v>2930</v>
      </c>
      <c r="I15" s="127" t="s">
        <v>56</v>
      </c>
      <c r="J15" s="130">
        <v>1773</v>
      </c>
      <c r="K15" s="98">
        <v>1773</v>
      </c>
      <c r="L15" s="99">
        <v>4703</v>
      </c>
      <c r="M15" s="100">
        <v>4703</v>
      </c>
      <c r="N15" s="101">
        <v>0</v>
      </c>
      <c r="O15" s="102"/>
      <c r="P15" s="103"/>
      <c r="Q15" s="143">
        <v>0</v>
      </c>
      <c r="R15" s="102"/>
      <c r="S15" s="103"/>
      <c r="T15" s="143">
        <v>0</v>
      </c>
      <c r="U15" s="102"/>
      <c r="V15" s="103"/>
      <c r="W15" s="143">
        <v>0</v>
      </c>
      <c r="X15" s="102"/>
      <c r="Y15" s="103"/>
      <c r="Z15" s="143">
        <v>0</v>
      </c>
      <c r="AA15" s="102"/>
      <c r="AB15" s="103"/>
      <c r="AC15" s="147">
        <v>0</v>
      </c>
      <c r="AD15" s="102"/>
      <c r="AE15" s="103"/>
      <c r="AF15" s="147">
        <v>0</v>
      </c>
      <c r="AG15" s="102"/>
      <c r="AH15" s="103"/>
      <c r="AI15" s="147">
        <v>0</v>
      </c>
      <c r="AJ15" s="102"/>
      <c r="AK15" s="103"/>
      <c r="AL15" s="147">
        <v>0</v>
      </c>
      <c r="AM15" s="102">
        <v>0</v>
      </c>
      <c r="AN15" s="103">
        <v>0</v>
      </c>
      <c r="AO15" s="147">
        <v>0</v>
      </c>
      <c r="AP15" s="102">
        <v>0</v>
      </c>
      <c r="AQ15" s="103">
        <v>0</v>
      </c>
      <c r="AR15" s="147">
        <v>0</v>
      </c>
      <c r="AS15" s="102">
        <v>0</v>
      </c>
      <c r="AT15" s="103">
        <v>0</v>
      </c>
      <c r="AU15" s="147">
        <v>0</v>
      </c>
      <c r="AV15" s="102">
        <v>0</v>
      </c>
      <c r="AW15" s="103">
        <v>0</v>
      </c>
      <c r="AX15" s="147">
        <v>0</v>
      </c>
      <c r="AY15" s="102"/>
      <c r="AZ15" s="103"/>
      <c r="BA15" s="147">
        <v>0</v>
      </c>
      <c r="BB15" s="102"/>
      <c r="BC15" s="103"/>
      <c r="BD15" s="147">
        <v>0</v>
      </c>
      <c r="BE15" s="102"/>
      <c r="BF15" s="103"/>
      <c r="BG15" s="147">
        <v>0</v>
      </c>
      <c r="BH15" s="102"/>
      <c r="BI15" s="103"/>
      <c r="BJ15" s="147">
        <v>0</v>
      </c>
      <c r="BK15" s="102">
        <v>0</v>
      </c>
      <c r="BL15" s="103">
        <v>0</v>
      </c>
      <c r="BM15" s="147">
        <v>0</v>
      </c>
      <c r="BN15" s="102">
        <v>0</v>
      </c>
      <c r="BO15" s="103">
        <v>0</v>
      </c>
      <c r="BP15" s="147">
        <v>0</v>
      </c>
      <c r="BQ15" s="102">
        <v>0</v>
      </c>
      <c r="BR15" s="103">
        <v>0</v>
      </c>
      <c r="BS15" s="147">
        <v>0</v>
      </c>
      <c r="BT15" s="102">
        <v>0</v>
      </c>
      <c r="BU15" s="103">
        <v>0</v>
      </c>
      <c r="BV15" s="147">
        <v>0</v>
      </c>
      <c r="BW15" s="102">
        <v>0</v>
      </c>
      <c r="BX15" s="103">
        <v>0</v>
      </c>
      <c r="BY15" s="147">
        <v>0</v>
      </c>
      <c r="BZ15" s="102"/>
      <c r="CA15" s="103">
        <v>0</v>
      </c>
      <c r="CB15" s="147">
        <v>0</v>
      </c>
      <c r="CC15" s="102">
        <v>0</v>
      </c>
      <c r="CD15" s="103">
        <v>0</v>
      </c>
      <c r="CE15" s="147">
        <v>0</v>
      </c>
      <c r="CF15" s="102">
        <v>0</v>
      </c>
      <c r="CG15" s="103">
        <v>0</v>
      </c>
      <c r="CH15" s="147">
        <v>0</v>
      </c>
      <c r="CI15" s="102">
        <v>0</v>
      </c>
      <c r="CJ15" s="103">
        <v>0</v>
      </c>
      <c r="CK15" s="147">
        <v>0</v>
      </c>
    </row>
    <row r="16" spans="1:89" s="104" customFormat="1" ht="30.25" customHeight="1" x14ac:dyDescent="0.25">
      <c r="A16" s="126" t="s">
        <v>7</v>
      </c>
      <c r="B16" s="127">
        <v>4195</v>
      </c>
      <c r="C16" s="127">
        <v>201</v>
      </c>
      <c r="D16" s="128">
        <v>4396</v>
      </c>
      <c r="E16" s="129"/>
      <c r="F16" s="127" t="s">
        <v>57</v>
      </c>
      <c r="G16" s="127">
        <v>3395</v>
      </c>
      <c r="H16" s="127">
        <v>3395</v>
      </c>
      <c r="I16" s="127" t="s">
        <v>58</v>
      </c>
      <c r="J16" s="130">
        <v>1001</v>
      </c>
      <c r="K16" s="98">
        <v>1001</v>
      </c>
      <c r="L16" s="99">
        <v>4396</v>
      </c>
      <c r="M16" s="100">
        <v>4396</v>
      </c>
      <c r="N16" s="101">
        <v>0</v>
      </c>
      <c r="O16" s="102"/>
      <c r="P16" s="103"/>
      <c r="Q16" s="143">
        <v>0</v>
      </c>
      <c r="R16" s="102"/>
      <c r="S16" s="103"/>
      <c r="T16" s="143">
        <v>0</v>
      </c>
      <c r="U16" s="102"/>
      <c r="V16" s="103"/>
      <c r="W16" s="143">
        <v>0</v>
      </c>
      <c r="X16" s="102"/>
      <c r="Y16" s="103"/>
      <c r="Z16" s="143">
        <v>0</v>
      </c>
      <c r="AA16" s="102"/>
      <c r="AB16" s="103"/>
      <c r="AC16" s="147">
        <v>0</v>
      </c>
      <c r="AD16" s="102"/>
      <c r="AE16" s="103"/>
      <c r="AF16" s="147">
        <v>0</v>
      </c>
      <c r="AG16" s="102"/>
      <c r="AH16" s="103"/>
      <c r="AI16" s="147">
        <v>0</v>
      </c>
      <c r="AJ16" s="102"/>
      <c r="AK16" s="103"/>
      <c r="AL16" s="147">
        <v>0</v>
      </c>
      <c r="AM16" s="102">
        <v>0</v>
      </c>
      <c r="AN16" s="103">
        <v>0</v>
      </c>
      <c r="AO16" s="147">
        <v>0</v>
      </c>
      <c r="AP16" s="102">
        <v>0</v>
      </c>
      <c r="AQ16" s="103">
        <v>0</v>
      </c>
      <c r="AR16" s="147">
        <v>0</v>
      </c>
      <c r="AS16" s="102">
        <v>0</v>
      </c>
      <c r="AT16" s="103">
        <v>0</v>
      </c>
      <c r="AU16" s="147">
        <v>0</v>
      </c>
      <c r="AV16" s="102">
        <v>0</v>
      </c>
      <c r="AW16" s="103">
        <v>0</v>
      </c>
      <c r="AX16" s="147">
        <v>0</v>
      </c>
      <c r="AY16" s="102"/>
      <c r="AZ16" s="103"/>
      <c r="BA16" s="147">
        <v>0</v>
      </c>
      <c r="BB16" s="102"/>
      <c r="BC16" s="103"/>
      <c r="BD16" s="147">
        <v>0</v>
      </c>
      <c r="BE16" s="102"/>
      <c r="BF16" s="103"/>
      <c r="BG16" s="147">
        <v>0</v>
      </c>
      <c r="BH16" s="102"/>
      <c r="BI16" s="103"/>
      <c r="BJ16" s="147">
        <v>0</v>
      </c>
      <c r="BK16" s="102">
        <v>0</v>
      </c>
      <c r="BL16" s="103">
        <v>0</v>
      </c>
      <c r="BM16" s="147">
        <v>0</v>
      </c>
      <c r="BN16" s="102">
        <v>0</v>
      </c>
      <c r="BO16" s="103">
        <v>0</v>
      </c>
      <c r="BP16" s="147">
        <v>0</v>
      </c>
      <c r="BQ16" s="102">
        <v>0</v>
      </c>
      <c r="BR16" s="103">
        <v>0</v>
      </c>
      <c r="BS16" s="147">
        <v>0</v>
      </c>
      <c r="BT16" s="102">
        <v>0</v>
      </c>
      <c r="BU16" s="103">
        <v>0</v>
      </c>
      <c r="BV16" s="147">
        <v>0</v>
      </c>
      <c r="BW16" s="102">
        <v>0</v>
      </c>
      <c r="BX16" s="103">
        <v>0</v>
      </c>
      <c r="BY16" s="147">
        <v>0</v>
      </c>
      <c r="BZ16" s="102">
        <v>0</v>
      </c>
      <c r="CA16" s="103">
        <v>0</v>
      </c>
      <c r="CB16" s="147">
        <v>0</v>
      </c>
      <c r="CC16" s="102">
        <v>0</v>
      </c>
      <c r="CD16" s="103">
        <v>0</v>
      </c>
      <c r="CE16" s="147">
        <v>0</v>
      </c>
      <c r="CF16" s="102">
        <v>0</v>
      </c>
      <c r="CG16" s="103">
        <v>0</v>
      </c>
      <c r="CH16" s="147">
        <v>0</v>
      </c>
      <c r="CI16" s="102">
        <v>0</v>
      </c>
      <c r="CJ16" s="103">
        <v>0</v>
      </c>
      <c r="CK16" s="147">
        <v>0</v>
      </c>
    </row>
    <row r="17" spans="1:89" s="104" customFormat="1" ht="30.25" customHeight="1" x14ac:dyDescent="0.25">
      <c r="A17" s="126" t="s">
        <v>8</v>
      </c>
      <c r="B17" s="127">
        <v>2572</v>
      </c>
      <c r="C17" s="127">
        <v>439</v>
      </c>
      <c r="D17" s="128">
        <v>3011</v>
      </c>
      <c r="E17" s="129"/>
      <c r="F17" s="127" t="s">
        <v>59</v>
      </c>
      <c r="G17" s="127">
        <v>2200</v>
      </c>
      <c r="H17" s="127">
        <v>2200</v>
      </c>
      <c r="I17" s="127" t="s">
        <v>60</v>
      </c>
      <c r="J17" s="130">
        <v>886</v>
      </c>
      <c r="K17" s="98">
        <v>811</v>
      </c>
      <c r="L17" s="99">
        <v>3011</v>
      </c>
      <c r="M17" s="100">
        <v>3086</v>
      </c>
      <c r="N17" s="101">
        <v>75</v>
      </c>
      <c r="O17" s="102"/>
      <c r="P17" s="103"/>
      <c r="Q17" s="143">
        <v>0</v>
      </c>
      <c r="R17" s="102"/>
      <c r="S17" s="103"/>
      <c r="T17" s="143">
        <v>0</v>
      </c>
      <c r="U17" s="102"/>
      <c r="V17" s="103"/>
      <c r="W17" s="143">
        <v>0</v>
      </c>
      <c r="X17" s="102"/>
      <c r="Y17" s="103"/>
      <c r="Z17" s="143">
        <v>0</v>
      </c>
      <c r="AA17" s="102"/>
      <c r="AB17" s="103"/>
      <c r="AC17" s="147">
        <v>0</v>
      </c>
      <c r="AD17" s="102"/>
      <c r="AE17" s="103"/>
      <c r="AF17" s="147">
        <v>0</v>
      </c>
      <c r="AG17" s="102"/>
      <c r="AH17" s="103"/>
      <c r="AI17" s="147">
        <v>0</v>
      </c>
      <c r="AJ17" s="102"/>
      <c r="AK17" s="103"/>
      <c r="AL17" s="147">
        <v>0</v>
      </c>
      <c r="AM17" s="102">
        <v>0</v>
      </c>
      <c r="AN17" s="103">
        <v>0</v>
      </c>
      <c r="AO17" s="147">
        <v>0</v>
      </c>
      <c r="AP17" s="102">
        <v>0</v>
      </c>
      <c r="AQ17" s="103">
        <v>0</v>
      </c>
      <c r="AR17" s="147">
        <v>0</v>
      </c>
      <c r="AS17" s="102">
        <v>0</v>
      </c>
      <c r="AT17" s="103">
        <v>0</v>
      </c>
      <c r="AU17" s="147">
        <v>0</v>
      </c>
      <c r="AV17" s="102">
        <v>0</v>
      </c>
      <c r="AW17" s="103">
        <v>0</v>
      </c>
      <c r="AX17" s="147">
        <v>0</v>
      </c>
      <c r="AY17" s="102"/>
      <c r="AZ17" s="103">
        <v>75</v>
      </c>
      <c r="BA17" s="147">
        <v>75</v>
      </c>
      <c r="BB17" s="102"/>
      <c r="BC17" s="103"/>
      <c r="BD17" s="147">
        <v>0</v>
      </c>
      <c r="BE17" s="102"/>
      <c r="BF17" s="103"/>
      <c r="BG17" s="147">
        <v>0</v>
      </c>
      <c r="BH17" s="102"/>
      <c r="BI17" s="103"/>
      <c r="BJ17" s="147">
        <v>0</v>
      </c>
      <c r="BK17" s="102">
        <v>0</v>
      </c>
      <c r="BL17" s="103">
        <v>0</v>
      </c>
      <c r="BM17" s="147">
        <v>0</v>
      </c>
      <c r="BN17" s="102">
        <v>0</v>
      </c>
      <c r="BO17" s="103">
        <v>0</v>
      </c>
      <c r="BP17" s="147">
        <v>0</v>
      </c>
      <c r="BQ17" s="102">
        <v>0</v>
      </c>
      <c r="BR17" s="103">
        <v>0</v>
      </c>
      <c r="BS17" s="147">
        <v>0</v>
      </c>
      <c r="BT17" s="102">
        <v>0</v>
      </c>
      <c r="BU17" s="103">
        <v>0</v>
      </c>
      <c r="BV17" s="147">
        <v>0</v>
      </c>
      <c r="BW17" s="102">
        <v>0</v>
      </c>
      <c r="BX17" s="103">
        <v>0</v>
      </c>
      <c r="BY17" s="147">
        <v>0</v>
      </c>
      <c r="BZ17" s="102">
        <v>0</v>
      </c>
      <c r="CA17" s="103">
        <v>0</v>
      </c>
      <c r="CB17" s="147">
        <v>0</v>
      </c>
      <c r="CC17" s="102">
        <v>0</v>
      </c>
      <c r="CD17" s="103">
        <v>0</v>
      </c>
      <c r="CE17" s="147">
        <v>0</v>
      </c>
      <c r="CF17" s="102">
        <v>0</v>
      </c>
      <c r="CG17" s="103">
        <v>0</v>
      </c>
      <c r="CH17" s="147">
        <v>0</v>
      </c>
      <c r="CI17" s="102">
        <v>0</v>
      </c>
      <c r="CJ17" s="103">
        <v>75</v>
      </c>
      <c r="CK17" s="147">
        <v>75</v>
      </c>
    </row>
    <row r="18" spans="1:89" s="104" customFormat="1" ht="30.25" customHeight="1" x14ac:dyDescent="0.25">
      <c r="A18" s="126" t="s">
        <v>9</v>
      </c>
      <c r="B18" s="127">
        <v>2998</v>
      </c>
      <c r="C18" s="127">
        <v>200</v>
      </c>
      <c r="D18" s="128">
        <v>3198</v>
      </c>
      <c r="E18" s="129"/>
      <c r="F18" s="127" t="s">
        <v>61</v>
      </c>
      <c r="G18" s="127">
        <v>2398</v>
      </c>
      <c r="H18" s="127">
        <v>2398</v>
      </c>
      <c r="I18" s="127" t="s">
        <v>62</v>
      </c>
      <c r="J18" s="130">
        <v>800</v>
      </c>
      <c r="K18" s="98">
        <v>800</v>
      </c>
      <c r="L18" s="99">
        <v>3198</v>
      </c>
      <c r="M18" s="100">
        <v>3198</v>
      </c>
      <c r="N18" s="101">
        <v>0</v>
      </c>
      <c r="O18" s="102"/>
      <c r="P18" s="103"/>
      <c r="Q18" s="143">
        <v>0</v>
      </c>
      <c r="R18" s="102"/>
      <c r="S18" s="103"/>
      <c r="T18" s="143">
        <v>0</v>
      </c>
      <c r="U18" s="102"/>
      <c r="V18" s="103"/>
      <c r="W18" s="143">
        <v>0</v>
      </c>
      <c r="X18" s="102"/>
      <c r="Y18" s="103"/>
      <c r="Z18" s="143">
        <v>0</v>
      </c>
      <c r="AA18" s="102"/>
      <c r="AB18" s="103"/>
      <c r="AC18" s="147">
        <v>0</v>
      </c>
      <c r="AD18" s="102"/>
      <c r="AE18" s="103"/>
      <c r="AF18" s="147">
        <v>0</v>
      </c>
      <c r="AG18" s="102"/>
      <c r="AH18" s="103"/>
      <c r="AI18" s="147">
        <v>0</v>
      </c>
      <c r="AJ18" s="102"/>
      <c r="AK18" s="103"/>
      <c r="AL18" s="147">
        <v>0</v>
      </c>
      <c r="AM18" s="102"/>
      <c r="AN18" s="103">
        <v>0</v>
      </c>
      <c r="AO18" s="147">
        <v>0</v>
      </c>
      <c r="AP18" s="102">
        <v>0</v>
      </c>
      <c r="AQ18" s="103">
        <v>0</v>
      </c>
      <c r="AR18" s="147">
        <v>0</v>
      </c>
      <c r="AS18" s="102">
        <v>0</v>
      </c>
      <c r="AT18" s="103">
        <v>0</v>
      </c>
      <c r="AU18" s="147">
        <v>0</v>
      </c>
      <c r="AV18" s="102">
        <v>0</v>
      </c>
      <c r="AW18" s="103">
        <v>0</v>
      </c>
      <c r="AX18" s="147">
        <v>0</v>
      </c>
      <c r="AY18" s="102"/>
      <c r="AZ18" s="103"/>
      <c r="BA18" s="147">
        <v>0</v>
      </c>
      <c r="BB18" s="102"/>
      <c r="BC18" s="103"/>
      <c r="BD18" s="147">
        <v>0</v>
      </c>
      <c r="BE18" s="102"/>
      <c r="BF18" s="103"/>
      <c r="BG18" s="147">
        <v>0</v>
      </c>
      <c r="BH18" s="102"/>
      <c r="BI18" s="103"/>
      <c r="BJ18" s="147">
        <v>0</v>
      </c>
      <c r="BK18" s="102">
        <v>0</v>
      </c>
      <c r="BL18" s="103">
        <v>0</v>
      </c>
      <c r="BM18" s="147">
        <v>0</v>
      </c>
      <c r="BN18" s="102">
        <v>0</v>
      </c>
      <c r="BO18" s="103">
        <v>0</v>
      </c>
      <c r="BP18" s="147">
        <v>0</v>
      </c>
      <c r="BQ18" s="102">
        <v>0</v>
      </c>
      <c r="BR18" s="103">
        <v>0</v>
      </c>
      <c r="BS18" s="147">
        <v>0</v>
      </c>
      <c r="BT18" s="102">
        <v>0</v>
      </c>
      <c r="BU18" s="103">
        <v>0</v>
      </c>
      <c r="BV18" s="147">
        <v>0</v>
      </c>
      <c r="BW18" s="102">
        <v>0</v>
      </c>
      <c r="BX18" s="103">
        <v>0</v>
      </c>
      <c r="BY18" s="147">
        <v>0</v>
      </c>
      <c r="BZ18" s="102">
        <v>0</v>
      </c>
      <c r="CA18" s="103">
        <v>0</v>
      </c>
      <c r="CB18" s="147">
        <v>0</v>
      </c>
      <c r="CC18" s="102">
        <v>0</v>
      </c>
      <c r="CD18" s="103">
        <v>0</v>
      </c>
      <c r="CE18" s="147">
        <v>0</v>
      </c>
      <c r="CF18" s="102">
        <v>0</v>
      </c>
      <c r="CG18" s="103">
        <v>0</v>
      </c>
      <c r="CH18" s="147">
        <v>0</v>
      </c>
      <c r="CI18" s="102">
        <v>0</v>
      </c>
      <c r="CJ18" s="103">
        <v>0</v>
      </c>
      <c r="CK18" s="147">
        <v>0</v>
      </c>
    </row>
    <row r="19" spans="1:89" s="104" customFormat="1" ht="30.25" customHeight="1" x14ac:dyDescent="0.25">
      <c r="A19" s="126" t="s">
        <v>10</v>
      </c>
      <c r="B19" s="127">
        <v>8972</v>
      </c>
      <c r="C19" s="127">
        <v>2165</v>
      </c>
      <c r="D19" s="128">
        <v>11137</v>
      </c>
      <c r="E19" s="129"/>
      <c r="F19" s="127" t="s">
        <v>63</v>
      </c>
      <c r="G19" s="127">
        <v>7658</v>
      </c>
      <c r="H19" s="127">
        <v>7369</v>
      </c>
      <c r="I19" s="127" t="s">
        <v>64</v>
      </c>
      <c r="J19" s="130">
        <v>3768</v>
      </c>
      <c r="K19" s="98">
        <v>3768</v>
      </c>
      <c r="L19" s="99">
        <v>11137</v>
      </c>
      <c r="M19" s="100">
        <v>11426</v>
      </c>
      <c r="N19" s="101">
        <v>289</v>
      </c>
      <c r="O19" s="102"/>
      <c r="P19" s="103"/>
      <c r="Q19" s="143">
        <v>0</v>
      </c>
      <c r="R19" s="102"/>
      <c r="S19" s="103"/>
      <c r="T19" s="143">
        <v>0</v>
      </c>
      <c r="U19" s="102"/>
      <c r="V19" s="103"/>
      <c r="W19" s="143">
        <v>0</v>
      </c>
      <c r="X19" s="102"/>
      <c r="Y19" s="103"/>
      <c r="Z19" s="143">
        <v>0</v>
      </c>
      <c r="AA19" s="102"/>
      <c r="AB19" s="103"/>
      <c r="AC19" s="147">
        <v>0</v>
      </c>
      <c r="AD19" s="102"/>
      <c r="AE19" s="103"/>
      <c r="AF19" s="147">
        <v>0</v>
      </c>
      <c r="AG19" s="102"/>
      <c r="AH19" s="103"/>
      <c r="AI19" s="147">
        <v>0</v>
      </c>
      <c r="AJ19" s="102"/>
      <c r="AK19" s="103"/>
      <c r="AL19" s="147">
        <v>0</v>
      </c>
      <c r="AM19" s="102">
        <v>139</v>
      </c>
      <c r="AN19" s="103">
        <v>0</v>
      </c>
      <c r="AO19" s="147">
        <v>139</v>
      </c>
      <c r="AP19" s="102">
        <v>0</v>
      </c>
      <c r="AQ19" s="103">
        <v>0</v>
      </c>
      <c r="AR19" s="147">
        <v>0</v>
      </c>
      <c r="AS19" s="102">
        <v>0</v>
      </c>
      <c r="AT19" s="103">
        <v>0</v>
      </c>
      <c r="AU19" s="147">
        <v>0</v>
      </c>
      <c r="AV19" s="102">
        <v>0</v>
      </c>
      <c r="AW19" s="103">
        <v>0</v>
      </c>
      <c r="AX19" s="147">
        <v>0</v>
      </c>
      <c r="AY19" s="102">
        <v>150</v>
      </c>
      <c r="AZ19" s="103"/>
      <c r="BA19" s="147">
        <v>150</v>
      </c>
      <c r="BB19" s="102"/>
      <c r="BC19" s="103"/>
      <c r="BD19" s="147">
        <v>0</v>
      </c>
      <c r="BE19" s="102"/>
      <c r="BF19" s="103"/>
      <c r="BG19" s="147">
        <v>0</v>
      </c>
      <c r="BH19" s="102"/>
      <c r="BI19" s="103"/>
      <c r="BJ19" s="147">
        <v>0</v>
      </c>
      <c r="BK19" s="102">
        <v>0</v>
      </c>
      <c r="BL19" s="103">
        <v>0</v>
      </c>
      <c r="BM19" s="147">
        <v>0</v>
      </c>
      <c r="BN19" s="102">
        <v>0</v>
      </c>
      <c r="BO19" s="103">
        <v>0</v>
      </c>
      <c r="BP19" s="147">
        <v>0</v>
      </c>
      <c r="BQ19" s="102">
        <v>0</v>
      </c>
      <c r="BR19" s="103">
        <v>0</v>
      </c>
      <c r="BS19" s="147">
        <v>0</v>
      </c>
      <c r="BT19" s="102">
        <v>0</v>
      </c>
      <c r="BU19" s="103">
        <v>0</v>
      </c>
      <c r="BV19" s="147">
        <v>0</v>
      </c>
      <c r="BW19" s="102"/>
      <c r="BX19" s="103">
        <v>0</v>
      </c>
      <c r="BY19" s="147">
        <v>0</v>
      </c>
      <c r="BZ19" s="102"/>
      <c r="CA19" s="103">
        <v>0</v>
      </c>
      <c r="CB19" s="147">
        <v>0</v>
      </c>
      <c r="CC19" s="102">
        <v>0</v>
      </c>
      <c r="CD19" s="103">
        <v>0</v>
      </c>
      <c r="CE19" s="147">
        <v>0</v>
      </c>
      <c r="CF19" s="102">
        <v>0</v>
      </c>
      <c r="CG19" s="103">
        <v>0</v>
      </c>
      <c r="CH19" s="147">
        <v>0</v>
      </c>
      <c r="CI19" s="102">
        <v>289</v>
      </c>
      <c r="CJ19" s="103">
        <v>0</v>
      </c>
      <c r="CK19" s="147">
        <v>289</v>
      </c>
    </row>
    <row r="20" spans="1:89" s="104" customFormat="1" ht="30.25" customHeight="1" x14ac:dyDescent="0.25">
      <c r="A20" s="126" t="s">
        <v>11</v>
      </c>
      <c r="B20" s="127">
        <v>4145</v>
      </c>
      <c r="C20" s="127">
        <v>138</v>
      </c>
      <c r="D20" s="128">
        <v>4283</v>
      </c>
      <c r="E20" s="129"/>
      <c r="F20" s="127" t="s">
        <v>65</v>
      </c>
      <c r="G20" s="127">
        <v>3483</v>
      </c>
      <c r="H20" s="127">
        <v>3483</v>
      </c>
      <c r="I20" s="127" t="s">
        <v>66</v>
      </c>
      <c r="J20" s="130">
        <v>800</v>
      </c>
      <c r="K20" s="98">
        <v>800</v>
      </c>
      <c r="L20" s="99">
        <v>4283</v>
      </c>
      <c r="M20" s="100">
        <v>4283</v>
      </c>
      <c r="N20" s="101">
        <v>0</v>
      </c>
      <c r="O20" s="102"/>
      <c r="P20" s="103"/>
      <c r="Q20" s="143">
        <v>0</v>
      </c>
      <c r="R20" s="102"/>
      <c r="S20" s="103"/>
      <c r="T20" s="143">
        <v>0</v>
      </c>
      <c r="U20" s="102"/>
      <c r="V20" s="103"/>
      <c r="W20" s="143">
        <v>0</v>
      </c>
      <c r="X20" s="102"/>
      <c r="Y20" s="103"/>
      <c r="Z20" s="143">
        <v>0</v>
      </c>
      <c r="AA20" s="102"/>
      <c r="AB20" s="103"/>
      <c r="AC20" s="147">
        <v>0</v>
      </c>
      <c r="AD20" s="102"/>
      <c r="AE20" s="103"/>
      <c r="AF20" s="147">
        <v>0</v>
      </c>
      <c r="AG20" s="102"/>
      <c r="AH20" s="103"/>
      <c r="AI20" s="147">
        <v>0</v>
      </c>
      <c r="AJ20" s="102"/>
      <c r="AK20" s="103"/>
      <c r="AL20" s="147">
        <v>0</v>
      </c>
      <c r="AM20" s="102"/>
      <c r="AN20" s="103">
        <v>0</v>
      </c>
      <c r="AO20" s="147">
        <v>0</v>
      </c>
      <c r="AP20" s="102">
        <v>0</v>
      </c>
      <c r="AQ20" s="103">
        <v>0</v>
      </c>
      <c r="AR20" s="147">
        <v>0</v>
      </c>
      <c r="AS20" s="102">
        <v>0</v>
      </c>
      <c r="AT20" s="103">
        <v>0</v>
      </c>
      <c r="AU20" s="147">
        <v>0</v>
      </c>
      <c r="AV20" s="102">
        <v>0</v>
      </c>
      <c r="AW20" s="103">
        <v>0</v>
      </c>
      <c r="AX20" s="147">
        <v>0</v>
      </c>
      <c r="AY20" s="102"/>
      <c r="AZ20" s="103"/>
      <c r="BA20" s="147">
        <v>0</v>
      </c>
      <c r="BB20" s="102"/>
      <c r="BC20" s="103"/>
      <c r="BD20" s="147">
        <v>0</v>
      </c>
      <c r="BE20" s="102"/>
      <c r="BF20" s="103"/>
      <c r="BG20" s="147">
        <v>0</v>
      </c>
      <c r="BH20" s="102"/>
      <c r="BI20" s="103"/>
      <c r="BJ20" s="147">
        <v>0</v>
      </c>
      <c r="BK20" s="102">
        <v>0</v>
      </c>
      <c r="BL20" s="103">
        <v>0</v>
      </c>
      <c r="BM20" s="147">
        <v>0</v>
      </c>
      <c r="BN20" s="102">
        <v>0</v>
      </c>
      <c r="BO20" s="103">
        <v>0</v>
      </c>
      <c r="BP20" s="147">
        <v>0</v>
      </c>
      <c r="BQ20" s="102">
        <v>0</v>
      </c>
      <c r="BR20" s="103">
        <v>0</v>
      </c>
      <c r="BS20" s="147">
        <v>0</v>
      </c>
      <c r="BT20" s="102"/>
      <c r="BU20" s="103"/>
      <c r="BV20" s="147">
        <v>0</v>
      </c>
      <c r="BW20" s="102"/>
      <c r="BX20" s="103">
        <v>0</v>
      </c>
      <c r="BY20" s="147">
        <v>0</v>
      </c>
      <c r="BZ20" s="102">
        <v>0</v>
      </c>
      <c r="CA20" s="103">
        <v>0</v>
      </c>
      <c r="CB20" s="147">
        <v>0</v>
      </c>
      <c r="CC20" s="102">
        <v>0</v>
      </c>
      <c r="CD20" s="103">
        <v>0</v>
      </c>
      <c r="CE20" s="147">
        <v>0</v>
      </c>
      <c r="CF20" s="102">
        <v>0</v>
      </c>
      <c r="CG20" s="103">
        <v>0</v>
      </c>
      <c r="CH20" s="147">
        <v>0</v>
      </c>
      <c r="CI20" s="102">
        <v>0</v>
      </c>
      <c r="CJ20" s="103">
        <v>0</v>
      </c>
      <c r="CK20" s="147">
        <v>0</v>
      </c>
    </row>
    <row r="21" spans="1:89" s="104" customFormat="1" ht="30.25" customHeight="1" x14ac:dyDescent="0.25">
      <c r="A21" s="126" t="s">
        <v>12</v>
      </c>
      <c r="B21" s="127">
        <v>4180</v>
      </c>
      <c r="C21" s="127">
        <v>400</v>
      </c>
      <c r="D21" s="128">
        <v>4580</v>
      </c>
      <c r="E21" s="129"/>
      <c r="F21" s="127" t="s">
        <v>67</v>
      </c>
      <c r="G21" s="127">
        <v>3461</v>
      </c>
      <c r="H21" s="127">
        <v>3386</v>
      </c>
      <c r="I21" s="127" t="s">
        <v>68</v>
      </c>
      <c r="J21" s="130">
        <v>1323</v>
      </c>
      <c r="K21" s="98">
        <v>1194</v>
      </c>
      <c r="L21" s="99">
        <v>4580</v>
      </c>
      <c r="M21" s="100">
        <v>4784</v>
      </c>
      <c r="N21" s="101">
        <v>204</v>
      </c>
      <c r="O21" s="102"/>
      <c r="P21" s="103"/>
      <c r="Q21" s="143">
        <v>0</v>
      </c>
      <c r="R21" s="102"/>
      <c r="S21" s="103"/>
      <c r="T21" s="143">
        <v>0</v>
      </c>
      <c r="U21" s="102"/>
      <c r="V21" s="103"/>
      <c r="W21" s="143">
        <v>0</v>
      </c>
      <c r="X21" s="102"/>
      <c r="Y21" s="103"/>
      <c r="Z21" s="143">
        <v>0</v>
      </c>
      <c r="AA21" s="102"/>
      <c r="AB21" s="103"/>
      <c r="AC21" s="147">
        <v>0</v>
      </c>
      <c r="AD21" s="102"/>
      <c r="AE21" s="103"/>
      <c r="AF21" s="147">
        <v>0</v>
      </c>
      <c r="AG21" s="102"/>
      <c r="AH21" s="103"/>
      <c r="AI21" s="147">
        <v>0</v>
      </c>
      <c r="AJ21" s="102"/>
      <c r="AK21" s="103"/>
      <c r="AL21" s="147">
        <v>0</v>
      </c>
      <c r="AM21" s="102">
        <v>0</v>
      </c>
      <c r="AN21" s="103">
        <v>0</v>
      </c>
      <c r="AO21" s="147">
        <v>0</v>
      </c>
      <c r="AP21" s="102">
        <v>0</v>
      </c>
      <c r="AQ21" s="103">
        <v>0</v>
      </c>
      <c r="AR21" s="147">
        <v>0</v>
      </c>
      <c r="AS21" s="102">
        <v>0</v>
      </c>
      <c r="AT21" s="103">
        <v>62</v>
      </c>
      <c r="AU21" s="147">
        <v>62</v>
      </c>
      <c r="AV21" s="102">
        <v>0</v>
      </c>
      <c r="AW21" s="103">
        <v>0</v>
      </c>
      <c r="AX21" s="147">
        <v>0</v>
      </c>
      <c r="AY21" s="102"/>
      <c r="AZ21" s="103">
        <v>67</v>
      </c>
      <c r="BA21" s="147">
        <v>67</v>
      </c>
      <c r="BB21" s="102"/>
      <c r="BC21" s="103"/>
      <c r="BD21" s="147">
        <v>0</v>
      </c>
      <c r="BE21" s="102"/>
      <c r="BF21" s="103"/>
      <c r="BG21" s="147">
        <v>0</v>
      </c>
      <c r="BH21" s="102"/>
      <c r="BI21" s="103"/>
      <c r="BJ21" s="147">
        <v>0</v>
      </c>
      <c r="BK21" s="102">
        <v>0</v>
      </c>
      <c r="BL21" s="103">
        <v>0</v>
      </c>
      <c r="BM21" s="147">
        <v>0</v>
      </c>
      <c r="BN21" s="102">
        <v>75</v>
      </c>
      <c r="BO21" s="103"/>
      <c r="BP21" s="147">
        <v>75</v>
      </c>
      <c r="BQ21" s="102">
        <v>0</v>
      </c>
      <c r="BR21" s="103">
        <v>0</v>
      </c>
      <c r="BS21" s="147">
        <v>0</v>
      </c>
      <c r="BT21" s="102"/>
      <c r="BU21" s="103"/>
      <c r="BV21" s="147">
        <v>0</v>
      </c>
      <c r="BW21" s="102"/>
      <c r="BX21" s="103">
        <v>0</v>
      </c>
      <c r="BY21" s="147">
        <v>0</v>
      </c>
      <c r="BZ21" s="102"/>
      <c r="CA21" s="103"/>
      <c r="CB21" s="147">
        <v>0</v>
      </c>
      <c r="CC21" s="102">
        <v>0</v>
      </c>
      <c r="CD21" s="103">
        <v>0</v>
      </c>
      <c r="CE21" s="147">
        <v>0</v>
      </c>
      <c r="CF21" s="102">
        <v>0</v>
      </c>
      <c r="CG21" s="103">
        <v>0</v>
      </c>
      <c r="CH21" s="147">
        <v>0</v>
      </c>
      <c r="CI21" s="102">
        <v>75</v>
      </c>
      <c r="CJ21" s="103">
        <v>129</v>
      </c>
      <c r="CK21" s="147">
        <v>204</v>
      </c>
    </row>
    <row r="22" spans="1:89" s="104" customFormat="1" ht="30.25" customHeight="1" x14ac:dyDescent="0.25">
      <c r="A22" s="126" t="s">
        <v>13</v>
      </c>
      <c r="B22" s="127">
        <v>5787</v>
      </c>
      <c r="C22" s="127">
        <v>968</v>
      </c>
      <c r="D22" s="128">
        <v>6755</v>
      </c>
      <c r="E22" s="129"/>
      <c r="F22" s="127" t="s">
        <v>69</v>
      </c>
      <c r="G22" s="127">
        <v>4791</v>
      </c>
      <c r="H22" s="127">
        <v>4791</v>
      </c>
      <c r="I22" s="127" t="s">
        <v>70</v>
      </c>
      <c r="J22" s="130">
        <v>2118</v>
      </c>
      <c r="K22" s="98">
        <v>1964</v>
      </c>
      <c r="L22" s="99">
        <v>6755</v>
      </c>
      <c r="M22" s="100">
        <v>6909</v>
      </c>
      <c r="N22" s="101">
        <v>154</v>
      </c>
      <c r="O22" s="102"/>
      <c r="P22" s="103"/>
      <c r="Q22" s="143">
        <v>0</v>
      </c>
      <c r="R22" s="102"/>
      <c r="S22" s="103"/>
      <c r="T22" s="143">
        <v>0</v>
      </c>
      <c r="U22" s="102"/>
      <c r="V22" s="103"/>
      <c r="W22" s="143">
        <v>0</v>
      </c>
      <c r="X22" s="102"/>
      <c r="Y22" s="103"/>
      <c r="Z22" s="143">
        <v>0</v>
      </c>
      <c r="AA22" s="102"/>
      <c r="AB22" s="103"/>
      <c r="AC22" s="147">
        <v>0</v>
      </c>
      <c r="AD22" s="102"/>
      <c r="AE22" s="103"/>
      <c r="AF22" s="147">
        <v>0</v>
      </c>
      <c r="AG22" s="102"/>
      <c r="AH22" s="103"/>
      <c r="AI22" s="147">
        <v>0</v>
      </c>
      <c r="AJ22" s="102"/>
      <c r="AK22" s="103"/>
      <c r="AL22" s="147">
        <v>0</v>
      </c>
      <c r="AM22" s="102">
        <v>0</v>
      </c>
      <c r="AN22" s="103">
        <v>0</v>
      </c>
      <c r="AO22" s="147">
        <v>0</v>
      </c>
      <c r="AP22" s="102">
        <v>0</v>
      </c>
      <c r="AQ22" s="103">
        <v>0</v>
      </c>
      <c r="AR22" s="147">
        <v>0</v>
      </c>
      <c r="AS22" s="102">
        <v>0</v>
      </c>
      <c r="AT22" s="103">
        <v>78</v>
      </c>
      <c r="AU22" s="147">
        <v>78</v>
      </c>
      <c r="AV22" s="102">
        <v>0</v>
      </c>
      <c r="AW22" s="103">
        <v>0</v>
      </c>
      <c r="AX22" s="147">
        <v>0</v>
      </c>
      <c r="AY22" s="102"/>
      <c r="AZ22" s="103"/>
      <c r="BA22" s="147">
        <v>0</v>
      </c>
      <c r="BB22" s="102"/>
      <c r="BC22" s="103"/>
      <c r="BD22" s="147">
        <v>0</v>
      </c>
      <c r="BE22" s="102"/>
      <c r="BF22" s="103"/>
      <c r="BG22" s="147">
        <v>0</v>
      </c>
      <c r="BH22" s="102"/>
      <c r="BI22" s="103"/>
      <c r="BJ22" s="147">
        <v>0</v>
      </c>
      <c r="BK22" s="102">
        <v>0</v>
      </c>
      <c r="BL22" s="103">
        <v>0</v>
      </c>
      <c r="BM22" s="147">
        <v>0</v>
      </c>
      <c r="BN22" s="102"/>
      <c r="BO22" s="103">
        <v>76</v>
      </c>
      <c r="BP22" s="147">
        <v>76</v>
      </c>
      <c r="BQ22" s="102">
        <v>0</v>
      </c>
      <c r="BR22" s="103">
        <v>0</v>
      </c>
      <c r="BS22" s="147">
        <v>0</v>
      </c>
      <c r="BT22" s="102">
        <v>0</v>
      </c>
      <c r="BU22" s="103">
        <v>0</v>
      </c>
      <c r="BV22" s="147">
        <v>0</v>
      </c>
      <c r="BW22" s="102">
        <v>0</v>
      </c>
      <c r="BX22" s="103">
        <v>0</v>
      </c>
      <c r="BY22" s="147">
        <v>0</v>
      </c>
      <c r="BZ22" s="102">
        <v>0</v>
      </c>
      <c r="CA22" s="103">
        <v>0</v>
      </c>
      <c r="CB22" s="147">
        <v>0</v>
      </c>
      <c r="CC22" s="102">
        <v>0</v>
      </c>
      <c r="CD22" s="103">
        <v>0</v>
      </c>
      <c r="CE22" s="147">
        <v>0</v>
      </c>
      <c r="CF22" s="102">
        <v>0</v>
      </c>
      <c r="CG22" s="103">
        <v>0</v>
      </c>
      <c r="CH22" s="147">
        <v>0</v>
      </c>
      <c r="CI22" s="102">
        <v>0</v>
      </c>
      <c r="CJ22" s="103">
        <v>154</v>
      </c>
      <c r="CK22" s="147">
        <v>154</v>
      </c>
    </row>
    <row r="23" spans="1:89" s="104" customFormat="1" ht="30.25" customHeight="1" x14ac:dyDescent="0.25">
      <c r="A23" s="126" t="s">
        <v>14</v>
      </c>
      <c r="B23" s="127">
        <v>17139</v>
      </c>
      <c r="C23" s="127">
        <v>4797</v>
      </c>
      <c r="D23" s="128">
        <v>21936</v>
      </c>
      <c r="E23" s="129"/>
      <c r="F23" s="127" t="s">
        <v>71</v>
      </c>
      <c r="G23" s="127">
        <v>14342</v>
      </c>
      <c r="H23" s="127">
        <v>14342</v>
      </c>
      <c r="I23" s="127" t="s">
        <v>72</v>
      </c>
      <c r="J23" s="130">
        <v>8394</v>
      </c>
      <c r="K23" s="98">
        <v>7594</v>
      </c>
      <c r="L23" s="99">
        <v>21936</v>
      </c>
      <c r="M23" s="100">
        <v>22736</v>
      </c>
      <c r="N23" s="101">
        <v>800</v>
      </c>
      <c r="O23" s="102"/>
      <c r="P23" s="103"/>
      <c r="Q23" s="143">
        <v>0</v>
      </c>
      <c r="R23" s="102"/>
      <c r="S23" s="103"/>
      <c r="T23" s="143">
        <v>0</v>
      </c>
      <c r="U23" s="102"/>
      <c r="V23" s="103"/>
      <c r="W23" s="143">
        <v>0</v>
      </c>
      <c r="X23" s="102"/>
      <c r="Y23" s="103">
        <v>230</v>
      </c>
      <c r="Z23" s="143">
        <v>230</v>
      </c>
      <c r="AA23" s="102"/>
      <c r="AB23" s="103"/>
      <c r="AC23" s="147">
        <v>0</v>
      </c>
      <c r="AD23" s="102"/>
      <c r="AE23" s="103"/>
      <c r="AF23" s="147">
        <v>0</v>
      </c>
      <c r="AG23" s="102">
        <v>0</v>
      </c>
      <c r="AH23" s="103">
        <v>170</v>
      </c>
      <c r="AI23" s="147">
        <v>170</v>
      </c>
      <c r="AJ23" s="102"/>
      <c r="AK23" s="103">
        <v>311</v>
      </c>
      <c r="AL23" s="147">
        <v>311</v>
      </c>
      <c r="AM23" s="102">
        <v>0</v>
      </c>
      <c r="AN23" s="103">
        <v>89</v>
      </c>
      <c r="AO23" s="147">
        <v>89</v>
      </c>
      <c r="AP23" s="102">
        <v>0</v>
      </c>
      <c r="AQ23" s="103">
        <v>0</v>
      </c>
      <c r="AR23" s="147">
        <v>0</v>
      </c>
      <c r="AS23" s="102">
        <v>0</v>
      </c>
      <c r="AT23" s="103">
        <v>0</v>
      </c>
      <c r="AU23" s="147">
        <v>0</v>
      </c>
      <c r="AV23" s="102">
        <v>0</v>
      </c>
      <c r="AW23" s="103">
        <v>0</v>
      </c>
      <c r="AX23" s="147">
        <v>0</v>
      </c>
      <c r="AY23" s="102"/>
      <c r="AZ23" s="103"/>
      <c r="BA23" s="147">
        <v>0</v>
      </c>
      <c r="BB23" s="102"/>
      <c r="BC23" s="103"/>
      <c r="BD23" s="147">
        <v>0</v>
      </c>
      <c r="BE23" s="102"/>
      <c r="BF23" s="103"/>
      <c r="BG23" s="147">
        <v>0</v>
      </c>
      <c r="BH23" s="102"/>
      <c r="BI23" s="103"/>
      <c r="BJ23" s="147">
        <v>0</v>
      </c>
      <c r="BK23" s="102">
        <v>0</v>
      </c>
      <c r="BL23" s="103">
        <v>0</v>
      </c>
      <c r="BM23" s="147">
        <v>0</v>
      </c>
      <c r="BN23" s="102">
        <v>0</v>
      </c>
      <c r="BO23" s="103">
        <v>0</v>
      </c>
      <c r="BP23" s="147">
        <v>0</v>
      </c>
      <c r="BQ23" s="102">
        <v>0</v>
      </c>
      <c r="BR23" s="103">
        <v>0</v>
      </c>
      <c r="BS23" s="147">
        <v>0</v>
      </c>
      <c r="BT23" s="102">
        <v>0</v>
      </c>
      <c r="BU23" s="103">
        <v>0</v>
      </c>
      <c r="BV23" s="147">
        <v>0</v>
      </c>
      <c r="BW23" s="102">
        <v>0</v>
      </c>
      <c r="BX23" s="103">
        <v>0</v>
      </c>
      <c r="BY23" s="147">
        <v>0</v>
      </c>
      <c r="BZ23" s="102">
        <v>0</v>
      </c>
      <c r="CA23" s="103">
        <v>0</v>
      </c>
      <c r="CB23" s="147">
        <v>0</v>
      </c>
      <c r="CC23" s="102">
        <v>0</v>
      </c>
      <c r="CD23" s="103">
        <v>0</v>
      </c>
      <c r="CE23" s="147">
        <v>0</v>
      </c>
      <c r="CF23" s="102">
        <v>0</v>
      </c>
      <c r="CG23" s="103">
        <v>0</v>
      </c>
      <c r="CH23" s="147">
        <v>0</v>
      </c>
      <c r="CI23" s="102">
        <v>0</v>
      </c>
      <c r="CJ23" s="103">
        <v>800</v>
      </c>
      <c r="CK23" s="147">
        <v>800</v>
      </c>
    </row>
    <row r="24" spans="1:89" s="104" customFormat="1" ht="30.25" customHeight="1" x14ac:dyDescent="0.25">
      <c r="A24" s="126" t="s">
        <v>15</v>
      </c>
      <c r="B24" s="127">
        <v>22192</v>
      </c>
      <c r="C24" s="127">
        <v>4406</v>
      </c>
      <c r="D24" s="128">
        <v>26598</v>
      </c>
      <c r="E24" s="129"/>
      <c r="F24" s="127" t="s">
        <v>73</v>
      </c>
      <c r="G24" s="127">
        <v>18180</v>
      </c>
      <c r="H24" s="127">
        <v>18180</v>
      </c>
      <c r="I24" s="127" t="s">
        <v>74</v>
      </c>
      <c r="J24" s="130">
        <v>8518</v>
      </c>
      <c r="K24" s="98">
        <v>8418</v>
      </c>
      <c r="L24" s="99">
        <v>26598</v>
      </c>
      <c r="M24" s="100">
        <v>26698</v>
      </c>
      <c r="N24" s="101">
        <v>100</v>
      </c>
      <c r="O24" s="102"/>
      <c r="P24" s="103">
        <v>100</v>
      </c>
      <c r="Q24" s="143">
        <v>100</v>
      </c>
      <c r="R24" s="102"/>
      <c r="S24" s="103"/>
      <c r="T24" s="143">
        <v>0</v>
      </c>
      <c r="U24" s="102"/>
      <c r="V24" s="103"/>
      <c r="W24" s="143">
        <v>0</v>
      </c>
      <c r="X24" s="102"/>
      <c r="Y24" s="103"/>
      <c r="Z24" s="143">
        <v>0</v>
      </c>
      <c r="AA24" s="102"/>
      <c r="AB24" s="103"/>
      <c r="AC24" s="147">
        <v>0</v>
      </c>
      <c r="AD24" s="102"/>
      <c r="AE24" s="103"/>
      <c r="AF24" s="147">
        <v>0</v>
      </c>
      <c r="AG24" s="102"/>
      <c r="AH24" s="103"/>
      <c r="AI24" s="147">
        <v>0</v>
      </c>
      <c r="AJ24" s="102"/>
      <c r="AK24" s="103"/>
      <c r="AL24" s="147">
        <v>0</v>
      </c>
      <c r="AM24" s="102">
        <v>0</v>
      </c>
      <c r="AN24" s="103">
        <v>0</v>
      </c>
      <c r="AO24" s="147">
        <v>0</v>
      </c>
      <c r="AP24" s="102">
        <v>0</v>
      </c>
      <c r="AQ24" s="103">
        <v>0</v>
      </c>
      <c r="AR24" s="147">
        <v>0</v>
      </c>
      <c r="AS24" s="102">
        <v>0</v>
      </c>
      <c r="AT24" s="103">
        <v>0</v>
      </c>
      <c r="AU24" s="147">
        <v>0</v>
      </c>
      <c r="AV24" s="102">
        <v>0</v>
      </c>
      <c r="AW24" s="103">
        <v>0</v>
      </c>
      <c r="AX24" s="147">
        <v>0</v>
      </c>
      <c r="AY24" s="102"/>
      <c r="AZ24" s="103"/>
      <c r="BA24" s="147">
        <v>0</v>
      </c>
      <c r="BB24" s="102"/>
      <c r="BC24" s="103"/>
      <c r="BD24" s="147">
        <v>0</v>
      </c>
      <c r="BE24" s="102"/>
      <c r="BF24" s="103"/>
      <c r="BG24" s="147">
        <v>0</v>
      </c>
      <c r="BH24" s="102"/>
      <c r="BI24" s="103"/>
      <c r="BJ24" s="147">
        <v>0</v>
      </c>
      <c r="BK24" s="102">
        <v>0</v>
      </c>
      <c r="BL24" s="103">
        <v>0</v>
      </c>
      <c r="BM24" s="147">
        <v>0</v>
      </c>
      <c r="BN24" s="102">
        <v>0</v>
      </c>
      <c r="BO24" s="103">
        <v>0</v>
      </c>
      <c r="BP24" s="147">
        <v>0</v>
      </c>
      <c r="BQ24" s="102">
        <v>0</v>
      </c>
      <c r="BR24" s="103">
        <v>0</v>
      </c>
      <c r="BS24" s="147">
        <v>0</v>
      </c>
      <c r="BT24" s="102">
        <v>0</v>
      </c>
      <c r="BU24" s="103">
        <v>0</v>
      </c>
      <c r="BV24" s="147">
        <v>0</v>
      </c>
      <c r="BW24" s="102">
        <v>0</v>
      </c>
      <c r="BX24" s="103">
        <v>0</v>
      </c>
      <c r="BY24" s="147">
        <v>0</v>
      </c>
      <c r="BZ24" s="102">
        <v>0</v>
      </c>
      <c r="CA24" s="103">
        <v>0</v>
      </c>
      <c r="CB24" s="147">
        <v>0</v>
      </c>
      <c r="CC24" s="102">
        <v>0</v>
      </c>
      <c r="CD24" s="103">
        <v>0</v>
      </c>
      <c r="CE24" s="147">
        <v>0</v>
      </c>
      <c r="CF24" s="102"/>
      <c r="CG24" s="103">
        <v>0</v>
      </c>
      <c r="CH24" s="147">
        <v>0</v>
      </c>
      <c r="CI24" s="102">
        <v>0</v>
      </c>
      <c r="CJ24" s="103">
        <v>100</v>
      </c>
      <c r="CK24" s="147">
        <v>100</v>
      </c>
    </row>
    <row r="25" spans="1:89" s="104" customFormat="1" ht="30.25" customHeight="1" x14ac:dyDescent="0.25">
      <c r="A25" s="126" t="s">
        <v>16</v>
      </c>
      <c r="B25" s="127">
        <v>15399</v>
      </c>
      <c r="C25" s="127">
        <v>3400</v>
      </c>
      <c r="D25" s="128">
        <v>18799</v>
      </c>
      <c r="E25" s="129"/>
      <c r="F25" s="127" t="s">
        <v>77</v>
      </c>
      <c r="G25" s="127">
        <v>13799</v>
      </c>
      <c r="H25" s="127">
        <v>12599</v>
      </c>
      <c r="I25" s="127" t="s">
        <v>78</v>
      </c>
      <c r="J25" s="130">
        <v>6200</v>
      </c>
      <c r="K25" s="98">
        <v>6200</v>
      </c>
      <c r="L25" s="99">
        <v>18799</v>
      </c>
      <c r="M25" s="100">
        <v>19999</v>
      </c>
      <c r="N25" s="101">
        <v>1200</v>
      </c>
      <c r="O25" s="102"/>
      <c r="P25" s="103"/>
      <c r="Q25" s="143">
        <v>0</v>
      </c>
      <c r="R25" s="102"/>
      <c r="S25" s="103"/>
      <c r="T25" s="143">
        <v>0</v>
      </c>
      <c r="U25" s="102">
        <v>400</v>
      </c>
      <c r="V25" s="103"/>
      <c r="W25" s="143">
        <v>400</v>
      </c>
      <c r="X25" s="102"/>
      <c r="Y25" s="103"/>
      <c r="Z25" s="143">
        <v>0</v>
      </c>
      <c r="AA25" s="102"/>
      <c r="AB25" s="103"/>
      <c r="AC25" s="147">
        <v>0</v>
      </c>
      <c r="AD25" s="102"/>
      <c r="AE25" s="103"/>
      <c r="AF25" s="147">
        <v>0</v>
      </c>
      <c r="AG25" s="102">
        <v>330</v>
      </c>
      <c r="AH25" s="103">
        <v>0</v>
      </c>
      <c r="AI25" s="147">
        <v>330</v>
      </c>
      <c r="AJ25" s="102">
        <v>70</v>
      </c>
      <c r="AK25" s="103"/>
      <c r="AL25" s="147">
        <v>70</v>
      </c>
      <c r="AM25" s="102">
        <v>0</v>
      </c>
      <c r="AN25" s="103">
        <v>0</v>
      </c>
      <c r="AO25" s="147">
        <v>0</v>
      </c>
      <c r="AP25" s="102">
        <v>0</v>
      </c>
      <c r="AQ25" s="103">
        <v>0</v>
      </c>
      <c r="AR25" s="147">
        <v>0</v>
      </c>
      <c r="AS25" s="102">
        <v>0</v>
      </c>
      <c r="AT25" s="103">
        <v>0</v>
      </c>
      <c r="AU25" s="147">
        <v>0</v>
      </c>
      <c r="AV25" s="102">
        <v>0</v>
      </c>
      <c r="AW25" s="103">
        <v>0</v>
      </c>
      <c r="AX25" s="147">
        <v>0</v>
      </c>
      <c r="AY25" s="102"/>
      <c r="AZ25" s="103"/>
      <c r="BA25" s="147">
        <v>0</v>
      </c>
      <c r="BB25" s="102"/>
      <c r="BC25" s="103"/>
      <c r="BD25" s="147">
        <v>0</v>
      </c>
      <c r="BE25" s="102"/>
      <c r="BF25" s="103"/>
      <c r="BG25" s="147">
        <v>0</v>
      </c>
      <c r="BH25" s="102">
        <v>200</v>
      </c>
      <c r="BI25" s="103"/>
      <c r="BJ25" s="147">
        <v>200</v>
      </c>
      <c r="BK25" s="102">
        <v>130</v>
      </c>
      <c r="BL25" s="103">
        <v>0</v>
      </c>
      <c r="BM25" s="147">
        <v>130</v>
      </c>
      <c r="BN25" s="102">
        <v>70</v>
      </c>
      <c r="BO25" s="103">
        <v>0</v>
      </c>
      <c r="BP25" s="147">
        <v>70</v>
      </c>
      <c r="BQ25" s="102">
        <v>0</v>
      </c>
      <c r="BR25" s="103">
        <v>0</v>
      </c>
      <c r="BS25" s="147">
        <v>0</v>
      </c>
      <c r="BT25" s="102">
        <v>0</v>
      </c>
      <c r="BU25" s="103">
        <v>0</v>
      </c>
      <c r="BV25" s="147">
        <v>0</v>
      </c>
      <c r="BW25" s="102">
        <v>0</v>
      </c>
      <c r="BX25" s="103">
        <v>0</v>
      </c>
      <c r="BY25" s="147">
        <v>0</v>
      </c>
      <c r="BZ25" s="102"/>
      <c r="CA25" s="103">
        <v>0</v>
      </c>
      <c r="CB25" s="147">
        <v>0</v>
      </c>
      <c r="CC25" s="102"/>
      <c r="CD25" s="103">
        <v>0</v>
      </c>
      <c r="CE25" s="147">
        <v>0</v>
      </c>
      <c r="CF25" s="102">
        <v>0</v>
      </c>
      <c r="CG25" s="103">
        <v>0</v>
      </c>
      <c r="CH25" s="147">
        <v>0</v>
      </c>
      <c r="CI25" s="102">
        <v>1200</v>
      </c>
      <c r="CJ25" s="103">
        <v>0</v>
      </c>
      <c r="CK25" s="147">
        <v>1200</v>
      </c>
    </row>
    <row r="26" spans="1:89" s="104" customFormat="1" ht="30.25" customHeight="1" x14ac:dyDescent="0.25">
      <c r="A26" s="126" t="s">
        <v>17</v>
      </c>
      <c r="B26" s="127">
        <v>32788</v>
      </c>
      <c r="C26" s="127">
        <v>0</v>
      </c>
      <c r="D26" s="128">
        <v>32788</v>
      </c>
      <c r="E26" s="129"/>
      <c r="F26" s="127" t="s">
        <v>79</v>
      </c>
      <c r="G26" s="127">
        <v>25585</v>
      </c>
      <c r="H26" s="127">
        <v>25585</v>
      </c>
      <c r="I26" s="127" t="s">
        <v>80</v>
      </c>
      <c r="J26" s="130">
        <v>7203</v>
      </c>
      <c r="K26" s="98">
        <v>7203</v>
      </c>
      <c r="L26" s="99">
        <v>32788</v>
      </c>
      <c r="M26" s="100">
        <v>32788</v>
      </c>
      <c r="N26" s="101">
        <v>0</v>
      </c>
      <c r="O26" s="102"/>
      <c r="P26" s="103"/>
      <c r="Q26" s="143">
        <v>0</v>
      </c>
      <c r="R26" s="102"/>
      <c r="S26" s="103"/>
      <c r="T26" s="143">
        <v>0</v>
      </c>
      <c r="U26" s="102"/>
      <c r="V26" s="103"/>
      <c r="W26" s="143">
        <v>0</v>
      </c>
      <c r="X26" s="102"/>
      <c r="Y26" s="103"/>
      <c r="Z26" s="143">
        <v>0</v>
      </c>
      <c r="AA26" s="102"/>
      <c r="AB26" s="103"/>
      <c r="AC26" s="147">
        <v>0</v>
      </c>
      <c r="AD26" s="102"/>
      <c r="AE26" s="103"/>
      <c r="AF26" s="147">
        <v>0</v>
      </c>
      <c r="AG26" s="102"/>
      <c r="AH26" s="103"/>
      <c r="AI26" s="147">
        <v>0</v>
      </c>
      <c r="AJ26" s="102"/>
      <c r="AK26" s="103"/>
      <c r="AL26" s="147">
        <v>0</v>
      </c>
      <c r="AM26" s="102">
        <v>0</v>
      </c>
      <c r="AN26" s="103">
        <v>0</v>
      </c>
      <c r="AO26" s="147">
        <v>0</v>
      </c>
      <c r="AP26" s="102">
        <v>0</v>
      </c>
      <c r="AQ26" s="103">
        <v>0</v>
      </c>
      <c r="AR26" s="147">
        <v>0</v>
      </c>
      <c r="AS26" s="102">
        <v>0</v>
      </c>
      <c r="AT26" s="103">
        <v>0</v>
      </c>
      <c r="AU26" s="147">
        <v>0</v>
      </c>
      <c r="AV26" s="102">
        <v>0</v>
      </c>
      <c r="AW26" s="103">
        <v>0</v>
      </c>
      <c r="AX26" s="147">
        <v>0</v>
      </c>
      <c r="AY26" s="102"/>
      <c r="AZ26" s="103"/>
      <c r="BA26" s="147">
        <v>0</v>
      </c>
      <c r="BB26" s="102"/>
      <c r="BC26" s="103"/>
      <c r="BD26" s="147">
        <v>0</v>
      </c>
      <c r="BE26" s="102"/>
      <c r="BF26" s="103"/>
      <c r="BG26" s="147">
        <v>0</v>
      </c>
      <c r="BH26" s="102"/>
      <c r="BI26" s="103"/>
      <c r="BJ26" s="147">
        <v>0</v>
      </c>
      <c r="BK26" s="102">
        <v>0</v>
      </c>
      <c r="BL26" s="103">
        <v>0</v>
      </c>
      <c r="BM26" s="147">
        <v>0</v>
      </c>
      <c r="BN26" s="102">
        <v>0</v>
      </c>
      <c r="BO26" s="103">
        <v>0</v>
      </c>
      <c r="BP26" s="147">
        <v>0</v>
      </c>
      <c r="BQ26" s="102">
        <v>0</v>
      </c>
      <c r="BR26" s="103">
        <v>0</v>
      </c>
      <c r="BS26" s="147">
        <v>0</v>
      </c>
      <c r="BT26" s="102">
        <v>0</v>
      </c>
      <c r="BU26" s="103">
        <v>0</v>
      </c>
      <c r="BV26" s="147">
        <v>0</v>
      </c>
      <c r="BW26" s="102">
        <v>0</v>
      </c>
      <c r="BX26" s="103">
        <v>0</v>
      </c>
      <c r="BY26" s="147">
        <v>0</v>
      </c>
      <c r="BZ26" s="102">
        <v>0</v>
      </c>
      <c r="CA26" s="103">
        <v>0</v>
      </c>
      <c r="CB26" s="147">
        <v>0</v>
      </c>
      <c r="CC26" s="102">
        <v>0</v>
      </c>
      <c r="CD26" s="103">
        <v>0</v>
      </c>
      <c r="CE26" s="147">
        <v>0</v>
      </c>
      <c r="CF26" s="102">
        <v>0</v>
      </c>
      <c r="CG26" s="103">
        <v>0</v>
      </c>
      <c r="CH26" s="147">
        <v>0</v>
      </c>
      <c r="CI26" s="102">
        <v>0</v>
      </c>
      <c r="CJ26" s="103">
        <v>0</v>
      </c>
      <c r="CK26" s="147">
        <v>0</v>
      </c>
    </row>
    <row r="27" spans="1:89" s="104" customFormat="1" ht="30.25" customHeight="1" x14ac:dyDescent="0.25">
      <c r="A27" s="126" t="s">
        <v>18</v>
      </c>
      <c r="B27" s="127">
        <v>200</v>
      </c>
      <c r="C27" s="127">
        <v>0</v>
      </c>
      <c r="D27" s="128">
        <v>200</v>
      </c>
      <c r="E27" s="129"/>
      <c r="F27" s="127" t="s">
        <v>81</v>
      </c>
      <c r="G27" s="127">
        <v>0</v>
      </c>
      <c r="H27" s="127"/>
      <c r="I27" s="127" t="s">
        <v>82</v>
      </c>
      <c r="J27" s="130">
        <v>200</v>
      </c>
      <c r="K27" s="98">
        <v>200</v>
      </c>
      <c r="L27" s="99">
        <v>200</v>
      </c>
      <c r="M27" s="100">
        <v>200</v>
      </c>
      <c r="N27" s="101">
        <v>0</v>
      </c>
      <c r="O27" s="102"/>
      <c r="P27" s="103"/>
      <c r="Q27" s="143">
        <v>0</v>
      </c>
      <c r="R27" s="102"/>
      <c r="S27" s="103"/>
      <c r="T27" s="143">
        <v>0</v>
      </c>
      <c r="U27" s="102"/>
      <c r="V27" s="103"/>
      <c r="W27" s="143">
        <v>0</v>
      </c>
      <c r="X27" s="102"/>
      <c r="Y27" s="103"/>
      <c r="Z27" s="143">
        <v>0</v>
      </c>
      <c r="AA27" s="102"/>
      <c r="AB27" s="103"/>
      <c r="AC27" s="147">
        <v>0</v>
      </c>
      <c r="AD27" s="102"/>
      <c r="AE27" s="103"/>
      <c r="AF27" s="147">
        <v>0</v>
      </c>
      <c r="AG27" s="102"/>
      <c r="AH27" s="103"/>
      <c r="AI27" s="147">
        <v>0</v>
      </c>
      <c r="AJ27" s="102"/>
      <c r="AK27" s="103"/>
      <c r="AL27" s="147">
        <v>0</v>
      </c>
      <c r="AM27" s="102">
        <v>0</v>
      </c>
      <c r="AN27" s="103">
        <v>0</v>
      </c>
      <c r="AO27" s="147">
        <v>0</v>
      </c>
      <c r="AP27" s="102">
        <v>0</v>
      </c>
      <c r="AQ27" s="103">
        <v>0</v>
      </c>
      <c r="AR27" s="147">
        <v>0</v>
      </c>
      <c r="AS27" s="102">
        <v>0</v>
      </c>
      <c r="AT27" s="103">
        <v>0</v>
      </c>
      <c r="AU27" s="147">
        <v>0</v>
      </c>
      <c r="AV27" s="102">
        <v>0</v>
      </c>
      <c r="AW27" s="103">
        <v>0</v>
      </c>
      <c r="AX27" s="147">
        <v>0</v>
      </c>
      <c r="AY27" s="102"/>
      <c r="AZ27" s="103"/>
      <c r="BA27" s="147">
        <v>0</v>
      </c>
      <c r="BB27" s="102"/>
      <c r="BC27" s="103"/>
      <c r="BD27" s="147">
        <v>0</v>
      </c>
      <c r="BE27" s="102"/>
      <c r="BF27" s="103"/>
      <c r="BG27" s="147">
        <v>0</v>
      </c>
      <c r="BH27" s="102"/>
      <c r="BI27" s="103"/>
      <c r="BJ27" s="147">
        <v>0</v>
      </c>
      <c r="BK27" s="102">
        <v>0</v>
      </c>
      <c r="BL27" s="103">
        <v>0</v>
      </c>
      <c r="BM27" s="147">
        <v>0</v>
      </c>
      <c r="BN27" s="102">
        <v>0</v>
      </c>
      <c r="BO27" s="103">
        <v>0</v>
      </c>
      <c r="BP27" s="147">
        <v>0</v>
      </c>
      <c r="BQ27" s="102">
        <v>0</v>
      </c>
      <c r="BR27" s="103">
        <v>0</v>
      </c>
      <c r="BS27" s="147">
        <v>0</v>
      </c>
      <c r="BT27" s="102">
        <v>0</v>
      </c>
      <c r="BU27" s="103">
        <v>0</v>
      </c>
      <c r="BV27" s="147">
        <v>0</v>
      </c>
      <c r="BW27" s="102">
        <v>0</v>
      </c>
      <c r="BX27" s="103">
        <v>0</v>
      </c>
      <c r="BY27" s="147">
        <v>0</v>
      </c>
      <c r="BZ27" s="102">
        <v>0</v>
      </c>
      <c r="CA27" s="103">
        <v>0</v>
      </c>
      <c r="CB27" s="147">
        <v>0</v>
      </c>
      <c r="CC27" s="102">
        <v>0</v>
      </c>
      <c r="CD27" s="103">
        <v>0</v>
      </c>
      <c r="CE27" s="147">
        <v>0</v>
      </c>
      <c r="CF27" s="102">
        <v>0</v>
      </c>
      <c r="CG27" s="103">
        <v>0</v>
      </c>
      <c r="CH27" s="147">
        <v>0</v>
      </c>
      <c r="CI27" s="102">
        <v>0</v>
      </c>
      <c r="CJ27" s="103">
        <v>0</v>
      </c>
      <c r="CK27" s="147">
        <v>0</v>
      </c>
    </row>
    <row r="28" spans="1:89" s="104" customFormat="1" ht="30.25" customHeight="1" x14ac:dyDescent="0.25">
      <c r="A28" s="126" t="s">
        <v>19</v>
      </c>
      <c r="B28" s="127">
        <v>3121</v>
      </c>
      <c r="C28" s="127">
        <v>2199</v>
      </c>
      <c r="D28" s="128">
        <v>5320</v>
      </c>
      <c r="E28" s="129"/>
      <c r="F28" s="127" t="s">
        <v>83</v>
      </c>
      <c r="G28" s="127">
        <v>5120</v>
      </c>
      <c r="H28" s="127">
        <v>5120</v>
      </c>
      <c r="I28" s="127" t="s">
        <v>84</v>
      </c>
      <c r="J28" s="130">
        <v>200</v>
      </c>
      <c r="K28" s="98">
        <v>200</v>
      </c>
      <c r="L28" s="99">
        <v>5320</v>
      </c>
      <c r="M28" s="100">
        <v>5320</v>
      </c>
      <c r="N28" s="101">
        <v>0</v>
      </c>
      <c r="O28" s="102"/>
      <c r="P28" s="103"/>
      <c r="Q28" s="143">
        <v>0</v>
      </c>
      <c r="R28" s="102"/>
      <c r="S28" s="103"/>
      <c r="T28" s="143">
        <v>0</v>
      </c>
      <c r="U28" s="102"/>
      <c r="V28" s="103"/>
      <c r="W28" s="143">
        <v>0</v>
      </c>
      <c r="X28" s="102"/>
      <c r="Y28" s="103"/>
      <c r="Z28" s="143">
        <v>0</v>
      </c>
      <c r="AA28" s="102"/>
      <c r="AB28" s="103"/>
      <c r="AC28" s="147">
        <v>0</v>
      </c>
      <c r="AD28" s="102"/>
      <c r="AE28" s="103"/>
      <c r="AF28" s="147">
        <v>0</v>
      </c>
      <c r="AG28" s="102"/>
      <c r="AH28" s="103"/>
      <c r="AI28" s="147">
        <v>0</v>
      </c>
      <c r="AJ28" s="102"/>
      <c r="AK28" s="103"/>
      <c r="AL28" s="147">
        <v>0</v>
      </c>
      <c r="AM28" s="102">
        <v>0</v>
      </c>
      <c r="AN28" s="103">
        <v>0</v>
      </c>
      <c r="AO28" s="147">
        <v>0</v>
      </c>
      <c r="AP28" s="102">
        <v>0</v>
      </c>
      <c r="AQ28" s="103">
        <v>0</v>
      </c>
      <c r="AR28" s="147">
        <v>0</v>
      </c>
      <c r="AS28" s="102">
        <v>0</v>
      </c>
      <c r="AT28" s="103">
        <v>0</v>
      </c>
      <c r="AU28" s="147">
        <v>0</v>
      </c>
      <c r="AV28" s="102">
        <v>0</v>
      </c>
      <c r="AW28" s="103">
        <v>0</v>
      </c>
      <c r="AX28" s="147">
        <v>0</v>
      </c>
      <c r="AY28" s="102"/>
      <c r="AZ28" s="103"/>
      <c r="BA28" s="147">
        <v>0</v>
      </c>
      <c r="BB28" s="102"/>
      <c r="BC28" s="103"/>
      <c r="BD28" s="147">
        <v>0</v>
      </c>
      <c r="BE28" s="102"/>
      <c r="BF28" s="103"/>
      <c r="BG28" s="147">
        <v>0</v>
      </c>
      <c r="BH28" s="102"/>
      <c r="BI28" s="103"/>
      <c r="BJ28" s="147">
        <v>0</v>
      </c>
      <c r="BK28" s="102">
        <v>0</v>
      </c>
      <c r="BL28" s="103">
        <v>0</v>
      </c>
      <c r="BM28" s="147">
        <v>0</v>
      </c>
      <c r="BN28" s="102">
        <v>0</v>
      </c>
      <c r="BO28" s="103">
        <v>0</v>
      </c>
      <c r="BP28" s="147">
        <v>0</v>
      </c>
      <c r="BQ28" s="102">
        <v>0</v>
      </c>
      <c r="BR28" s="103">
        <v>0</v>
      </c>
      <c r="BS28" s="147">
        <v>0</v>
      </c>
      <c r="BT28" s="102">
        <v>0</v>
      </c>
      <c r="BU28" s="103">
        <v>0</v>
      </c>
      <c r="BV28" s="147">
        <v>0</v>
      </c>
      <c r="BW28" s="102">
        <v>0</v>
      </c>
      <c r="BX28" s="103">
        <v>0</v>
      </c>
      <c r="BY28" s="147">
        <v>0</v>
      </c>
      <c r="BZ28" s="102">
        <v>0</v>
      </c>
      <c r="CA28" s="103">
        <v>0</v>
      </c>
      <c r="CB28" s="147">
        <v>0</v>
      </c>
      <c r="CC28" s="102">
        <v>0</v>
      </c>
      <c r="CD28" s="103">
        <v>0</v>
      </c>
      <c r="CE28" s="147">
        <v>0</v>
      </c>
      <c r="CF28" s="102">
        <v>0</v>
      </c>
      <c r="CG28" s="103">
        <v>0</v>
      </c>
      <c r="CH28" s="147">
        <v>0</v>
      </c>
      <c r="CI28" s="102">
        <v>0</v>
      </c>
      <c r="CJ28" s="103">
        <v>0</v>
      </c>
      <c r="CK28" s="147">
        <v>0</v>
      </c>
    </row>
    <row r="29" spans="1:89" s="104" customFormat="1" ht="30.25" customHeight="1" x14ac:dyDescent="0.25">
      <c r="A29" s="126" t="s">
        <v>20</v>
      </c>
      <c r="B29" s="127">
        <v>2600</v>
      </c>
      <c r="C29" s="127">
        <v>600</v>
      </c>
      <c r="D29" s="128">
        <v>3200</v>
      </c>
      <c r="E29" s="129"/>
      <c r="F29" s="127" t="s">
        <v>85</v>
      </c>
      <c r="G29" s="127">
        <v>2200</v>
      </c>
      <c r="H29" s="127">
        <v>2200</v>
      </c>
      <c r="I29" s="127" t="s">
        <v>86</v>
      </c>
      <c r="J29" s="130">
        <v>1000</v>
      </c>
      <c r="K29" s="98">
        <v>1000</v>
      </c>
      <c r="L29" s="99">
        <v>3200</v>
      </c>
      <c r="M29" s="100">
        <v>3200</v>
      </c>
      <c r="N29" s="101">
        <v>0</v>
      </c>
      <c r="O29" s="102"/>
      <c r="P29" s="103"/>
      <c r="Q29" s="143">
        <v>0</v>
      </c>
      <c r="R29" s="102"/>
      <c r="S29" s="103"/>
      <c r="T29" s="143">
        <v>0</v>
      </c>
      <c r="U29" s="102"/>
      <c r="V29" s="103"/>
      <c r="W29" s="143">
        <v>0</v>
      </c>
      <c r="X29" s="102"/>
      <c r="Y29" s="103"/>
      <c r="Z29" s="143">
        <v>0</v>
      </c>
      <c r="AA29" s="102"/>
      <c r="AB29" s="103"/>
      <c r="AC29" s="147">
        <v>0</v>
      </c>
      <c r="AD29" s="102"/>
      <c r="AE29" s="103"/>
      <c r="AF29" s="147">
        <v>0</v>
      </c>
      <c r="AG29" s="102"/>
      <c r="AH29" s="103"/>
      <c r="AI29" s="147">
        <v>0</v>
      </c>
      <c r="AJ29" s="102"/>
      <c r="AK29" s="103"/>
      <c r="AL29" s="147">
        <v>0</v>
      </c>
      <c r="AM29" s="102">
        <v>0</v>
      </c>
      <c r="AN29" s="103">
        <v>0</v>
      </c>
      <c r="AO29" s="147">
        <v>0</v>
      </c>
      <c r="AP29" s="102">
        <v>0</v>
      </c>
      <c r="AQ29" s="103">
        <v>0</v>
      </c>
      <c r="AR29" s="147">
        <v>0</v>
      </c>
      <c r="AS29" s="102">
        <v>0</v>
      </c>
      <c r="AT29" s="103">
        <v>0</v>
      </c>
      <c r="AU29" s="147">
        <v>0</v>
      </c>
      <c r="AV29" s="102">
        <v>0</v>
      </c>
      <c r="AW29" s="103">
        <v>0</v>
      </c>
      <c r="AX29" s="147">
        <v>0</v>
      </c>
      <c r="AY29" s="102"/>
      <c r="AZ29" s="103"/>
      <c r="BA29" s="147">
        <v>0</v>
      </c>
      <c r="BB29" s="102"/>
      <c r="BC29" s="103"/>
      <c r="BD29" s="147">
        <v>0</v>
      </c>
      <c r="BE29" s="102"/>
      <c r="BF29" s="103"/>
      <c r="BG29" s="147">
        <v>0</v>
      </c>
      <c r="BH29" s="102"/>
      <c r="BI29" s="103"/>
      <c r="BJ29" s="147">
        <v>0</v>
      </c>
      <c r="BK29" s="102">
        <v>0</v>
      </c>
      <c r="BL29" s="103">
        <v>0</v>
      </c>
      <c r="BM29" s="147">
        <v>0</v>
      </c>
      <c r="BN29" s="102">
        <v>0</v>
      </c>
      <c r="BO29" s="103">
        <v>0</v>
      </c>
      <c r="BP29" s="147">
        <v>0</v>
      </c>
      <c r="BQ29" s="102">
        <v>0</v>
      </c>
      <c r="BR29" s="103">
        <v>0</v>
      </c>
      <c r="BS29" s="147">
        <v>0</v>
      </c>
      <c r="BT29" s="102">
        <v>0</v>
      </c>
      <c r="BU29" s="103">
        <v>0</v>
      </c>
      <c r="BV29" s="147">
        <v>0</v>
      </c>
      <c r="BW29" s="102">
        <v>0</v>
      </c>
      <c r="BX29" s="103">
        <v>0</v>
      </c>
      <c r="BY29" s="147">
        <v>0</v>
      </c>
      <c r="BZ29" s="102">
        <v>0</v>
      </c>
      <c r="CA29" s="103">
        <v>0</v>
      </c>
      <c r="CB29" s="147">
        <v>0</v>
      </c>
      <c r="CC29" s="102">
        <v>0</v>
      </c>
      <c r="CD29" s="103">
        <v>0</v>
      </c>
      <c r="CE29" s="147">
        <v>0</v>
      </c>
      <c r="CF29" s="102">
        <v>0</v>
      </c>
      <c r="CG29" s="103">
        <v>0</v>
      </c>
      <c r="CH29" s="147">
        <v>0</v>
      </c>
      <c r="CI29" s="102">
        <v>0</v>
      </c>
      <c r="CJ29" s="103">
        <v>0</v>
      </c>
      <c r="CK29" s="147">
        <v>0</v>
      </c>
    </row>
    <row r="30" spans="1:89" s="104" customFormat="1" ht="30.25" customHeight="1" x14ac:dyDescent="0.25">
      <c r="A30" s="181" t="s">
        <v>21</v>
      </c>
      <c r="B30" s="178">
        <v>52706</v>
      </c>
      <c r="C30" s="178">
        <v>11199</v>
      </c>
      <c r="D30" s="179">
        <v>63905</v>
      </c>
      <c r="E30" s="129"/>
      <c r="F30" s="127" t="s">
        <v>87</v>
      </c>
      <c r="G30" s="127">
        <v>36535</v>
      </c>
      <c r="H30" s="127">
        <v>36535</v>
      </c>
      <c r="I30" s="127" t="s">
        <v>88</v>
      </c>
      <c r="J30" s="130">
        <v>18679</v>
      </c>
      <c r="K30" s="98">
        <v>17979</v>
      </c>
      <c r="L30" s="190">
        <v>63905</v>
      </c>
      <c r="M30" s="180">
        <v>64605</v>
      </c>
      <c r="N30" s="187">
        <v>700</v>
      </c>
      <c r="O30" s="102"/>
      <c r="P30" s="103"/>
      <c r="Q30" s="143">
        <v>0</v>
      </c>
      <c r="R30" s="102"/>
      <c r="S30" s="103"/>
      <c r="T30" s="143">
        <v>0</v>
      </c>
      <c r="U30" s="102"/>
      <c r="V30" s="103"/>
      <c r="W30" s="143">
        <v>0</v>
      </c>
      <c r="X30" s="102"/>
      <c r="Y30" s="103">
        <v>200</v>
      </c>
      <c r="Z30" s="143">
        <v>200</v>
      </c>
      <c r="AA30" s="102"/>
      <c r="AB30" s="103">
        <v>200</v>
      </c>
      <c r="AC30" s="147">
        <v>200</v>
      </c>
      <c r="AD30" s="102"/>
      <c r="AE30" s="103"/>
      <c r="AF30" s="147">
        <v>0</v>
      </c>
      <c r="AG30" s="102"/>
      <c r="AH30" s="103"/>
      <c r="AI30" s="147">
        <v>0</v>
      </c>
      <c r="AJ30" s="102"/>
      <c r="AK30" s="103"/>
      <c r="AL30" s="147">
        <v>0</v>
      </c>
      <c r="AM30" s="102">
        <v>0</v>
      </c>
      <c r="AN30" s="103">
        <v>0</v>
      </c>
      <c r="AO30" s="147">
        <v>0</v>
      </c>
      <c r="AP30" s="102">
        <v>0</v>
      </c>
      <c r="AQ30" s="103">
        <v>0</v>
      </c>
      <c r="AR30" s="147">
        <v>0</v>
      </c>
      <c r="AS30" s="102">
        <v>0</v>
      </c>
      <c r="AT30" s="103">
        <v>0</v>
      </c>
      <c r="AU30" s="147">
        <v>0</v>
      </c>
      <c r="AV30" s="102">
        <v>0</v>
      </c>
      <c r="AW30" s="103">
        <v>0</v>
      </c>
      <c r="AX30" s="147">
        <v>0</v>
      </c>
      <c r="AY30" s="102"/>
      <c r="AZ30" s="103"/>
      <c r="BA30" s="147">
        <v>0</v>
      </c>
      <c r="BB30" s="102"/>
      <c r="BC30" s="103">
        <v>100</v>
      </c>
      <c r="BD30" s="147">
        <v>100</v>
      </c>
      <c r="BE30" s="102"/>
      <c r="BF30" s="103"/>
      <c r="BG30" s="147">
        <v>0</v>
      </c>
      <c r="BH30" s="102"/>
      <c r="BI30" s="103"/>
      <c r="BJ30" s="147">
        <v>0</v>
      </c>
      <c r="BK30" s="102">
        <v>0</v>
      </c>
      <c r="BL30" s="103">
        <v>0</v>
      </c>
      <c r="BM30" s="147">
        <v>0</v>
      </c>
      <c r="BN30" s="102">
        <v>0</v>
      </c>
      <c r="BO30" s="103">
        <v>200</v>
      </c>
      <c r="BP30" s="147">
        <v>200</v>
      </c>
      <c r="BQ30" s="102">
        <v>0</v>
      </c>
      <c r="BR30" s="103"/>
      <c r="BS30" s="147">
        <v>0</v>
      </c>
      <c r="BT30" s="102">
        <v>0</v>
      </c>
      <c r="BU30" s="103"/>
      <c r="BV30" s="147">
        <v>0</v>
      </c>
      <c r="BW30" s="102">
        <v>0</v>
      </c>
      <c r="BX30" s="103"/>
      <c r="BY30" s="147">
        <v>0</v>
      </c>
      <c r="BZ30" s="102">
        <v>0</v>
      </c>
      <c r="CA30" s="103"/>
      <c r="CB30" s="147">
        <v>0</v>
      </c>
      <c r="CC30" s="102"/>
      <c r="CD30" s="103">
        <v>0</v>
      </c>
      <c r="CE30" s="147">
        <v>0</v>
      </c>
      <c r="CF30" s="102"/>
      <c r="CG30" s="103">
        <v>0</v>
      </c>
      <c r="CH30" s="147">
        <v>0</v>
      </c>
      <c r="CI30" s="102">
        <v>0</v>
      </c>
      <c r="CJ30" s="103">
        <v>700</v>
      </c>
      <c r="CK30" s="147">
        <v>700</v>
      </c>
    </row>
    <row r="31" spans="1:89" s="104" customFormat="1" ht="30.25" customHeight="1" x14ac:dyDescent="0.25">
      <c r="A31" s="181"/>
      <c r="B31" s="178"/>
      <c r="C31" s="178"/>
      <c r="D31" s="179"/>
      <c r="E31" s="129"/>
      <c r="F31" s="127" t="s">
        <v>53</v>
      </c>
      <c r="G31" s="127">
        <v>800</v>
      </c>
      <c r="H31" s="127">
        <v>800</v>
      </c>
      <c r="I31" s="127" t="s">
        <v>54</v>
      </c>
      <c r="J31" s="130">
        <v>0</v>
      </c>
      <c r="K31" s="98">
        <v>0</v>
      </c>
      <c r="L31" s="190"/>
      <c r="M31" s="180"/>
      <c r="N31" s="187"/>
      <c r="O31" s="102"/>
      <c r="P31" s="103"/>
      <c r="Q31" s="143">
        <v>0</v>
      </c>
      <c r="R31" s="102"/>
      <c r="S31" s="103"/>
      <c r="T31" s="143">
        <v>0</v>
      </c>
      <c r="U31" s="102"/>
      <c r="V31" s="103"/>
      <c r="W31" s="143">
        <v>0</v>
      </c>
      <c r="X31" s="102"/>
      <c r="Y31" s="103"/>
      <c r="Z31" s="143">
        <v>0</v>
      </c>
      <c r="AA31" s="102"/>
      <c r="AB31" s="103"/>
      <c r="AC31" s="147">
        <v>0</v>
      </c>
      <c r="AD31" s="102"/>
      <c r="AE31" s="103"/>
      <c r="AF31" s="147">
        <v>0</v>
      </c>
      <c r="AG31" s="102"/>
      <c r="AH31" s="103"/>
      <c r="AI31" s="147">
        <v>0</v>
      </c>
      <c r="AJ31" s="102"/>
      <c r="AK31" s="103"/>
      <c r="AL31" s="147">
        <v>0</v>
      </c>
      <c r="AM31" s="102">
        <v>0</v>
      </c>
      <c r="AN31" s="103">
        <v>0</v>
      </c>
      <c r="AO31" s="147">
        <v>0</v>
      </c>
      <c r="AP31" s="102">
        <v>0</v>
      </c>
      <c r="AQ31" s="103">
        <v>0</v>
      </c>
      <c r="AR31" s="147">
        <v>0</v>
      </c>
      <c r="AS31" s="102">
        <v>0</v>
      </c>
      <c r="AT31" s="103">
        <v>0</v>
      </c>
      <c r="AU31" s="147">
        <v>0</v>
      </c>
      <c r="AV31" s="102">
        <v>0</v>
      </c>
      <c r="AW31" s="103">
        <v>0</v>
      </c>
      <c r="AX31" s="147">
        <v>0</v>
      </c>
      <c r="AY31" s="102"/>
      <c r="AZ31" s="103"/>
      <c r="BA31" s="147">
        <v>0</v>
      </c>
      <c r="BB31" s="102"/>
      <c r="BC31" s="103"/>
      <c r="BD31" s="147">
        <v>0</v>
      </c>
      <c r="BE31" s="102"/>
      <c r="BF31" s="103"/>
      <c r="BG31" s="147">
        <v>0</v>
      </c>
      <c r="BH31" s="102"/>
      <c r="BI31" s="103"/>
      <c r="BJ31" s="147">
        <v>0</v>
      </c>
      <c r="BK31" s="102">
        <v>0</v>
      </c>
      <c r="BL31" s="103">
        <v>0</v>
      </c>
      <c r="BM31" s="147">
        <v>0</v>
      </c>
      <c r="BN31" s="102">
        <v>0</v>
      </c>
      <c r="BO31" s="103">
        <v>0</v>
      </c>
      <c r="BP31" s="147">
        <v>0</v>
      </c>
      <c r="BQ31" s="102">
        <v>0</v>
      </c>
      <c r="BR31" s="103">
        <v>0</v>
      </c>
      <c r="BS31" s="147">
        <v>0</v>
      </c>
      <c r="BT31" s="102">
        <v>0</v>
      </c>
      <c r="BU31" s="103">
        <v>0</v>
      </c>
      <c r="BV31" s="147">
        <v>0</v>
      </c>
      <c r="BW31" s="102">
        <v>0</v>
      </c>
      <c r="BX31" s="103">
        <v>0</v>
      </c>
      <c r="BY31" s="147">
        <v>0</v>
      </c>
      <c r="BZ31" s="102">
        <v>0</v>
      </c>
      <c r="CA31" s="103">
        <v>0</v>
      </c>
      <c r="CB31" s="147">
        <v>0</v>
      </c>
      <c r="CC31" s="102">
        <v>0</v>
      </c>
      <c r="CD31" s="103">
        <v>0</v>
      </c>
      <c r="CE31" s="147">
        <v>0</v>
      </c>
      <c r="CF31" s="102">
        <v>0</v>
      </c>
      <c r="CG31" s="103">
        <v>0</v>
      </c>
      <c r="CH31" s="147">
        <v>0</v>
      </c>
      <c r="CI31" s="102">
        <v>0</v>
      </c>
      <c r="CJ31" s="103">
        <v>0</v>
      </c>
      <c r="CK31" s="147">
        <v>0</v>
      </c>
    </row>
    <row r="32" spans="1:89" s="104" customFormat="1" ht="30.25" customHeight="1" x14ac:dyDescent="0.25">
      <c r="A32" s="181"/>
      <c r="B32" s="178"/>
      <c r="C32" s="178"/>
      <c r="D32" s="179"/>
      <c r="E32" s="129"/>
      <c r="F32" s="127" t="s">
        <v>99</v>
      </c>
      <c r="G32" s="127">
        <v>6200</v>
      </c>
      <c r="H32" s="127">
        <v>6200</v>
      </c>
      <c r="I32" s="127" t="s">
        <v>100</v>
      </c>
      <c r="J32" s="130">
        <v>1999</v>
      </c>
      <c r="K32" s="98">
        <v>1999</v>
      </c>
      <c r="L32" s="190"/>
      <c r="M32" s="180"/>
      <c r="N32" s="187"/>
      <c r="O32" s="102"/>
      <c r="P32" s="103"/>
      <c r="Q32" s="143">
        <v>0</v>
      </c>
      <c r="R32" s="102"/>
      <c r="S32" s="103"/>
      <c r="T32" s="143">
        <v>0</v>
      </c>
      <c r="U32" s="102"/>
      <c r="V32" s="103"/>
      <c r="W32" s="143">
        <v>0</v>
      </c>
      <c r="X32" s="102"/>
      <c r="Y32" s="103"/>
      <c r="Z32" s="143">
        <v>0</v>
      </c>
      <c r="AA32" s="102"/>
      <c r="AB32" s="103"/>
      <c r="AC32" s="147">
        <v>0</v>
      </c>
      <c r="AD32" s="102"/>
      <c r="AE32" s="103"/>
      <c r="AF32" s="147">
        <v>0</v>
      </c>
      <c r="AG32" s="102"/>
      <c r="AH32" s="103"/>
      <c r="AI32" s="147">
        <v>0</v>
      </c>
      <c r="AJ32" s="102"/>
      <c r="AK32" s="103"/>
      <c r="AL32" s="147">
        <v>0</v>
      </c>
      <c r="AM32" s="102">
        <v>0</v>
      </c>
      <c r="AN32" s="103">
        <v>0</v>
      </c>
      <c r="AO32" s="147">
        <v>0</v>
      </c>
      <c r="AP32" s="102">
        <v>0</v>
      </c>
      <c r="AQ32" s="103">
        <v>0</v>
      </c>
      <c r="AR32" s="147">
        <v>0</v>
      </c>
      <c r="AS32" s="102">
        <v>0</v>
      </c>
      <c r="AT32" s="103">
        <v>0</v>
      </c>
      <c r="AU32" s="147">
        <v>0</v>
      </c>
      <c r="AV32" s="102">
        <v>0</v>
      </c>
      <c r="AW32" s="103">
        <v>0</v>
      </c>
      <c r="AX32" s="147">
        <v>0</v>
      </c>
      <c r="AY32" s="102"/>
      <c r="AZ32" s="103"/>
      <c r="BA32" s="147">
        <v>0</v>
      </c>
      <c r="BB32" s="102"/>
      <c r="BC32" s="103"/>
      <c r="BD32" s="147">
        <v>0</v>
      </c>
      <c r="BE32" s="102"/>
      <c r="BF32" s="103"/>
      <c r="BG32" s="147">
        <v>0</v>
      </c>
      <c r="BH32" s="102"/>
      <c r="BI32" s="103"/>
      <c r="BJ32" s="147">
        <v>0</v>
      </c>
      <c r="BK32" s="102">
        <v>0</v>
      </c>
      <c r="BL32" s="103">
        <v>0</v>
      </c>
      <c r="BM32" s="147">
        <v>0</v>
      </c>
      <c r="BN32" s="102">
        <v>0</v>
      </c>
      <c r="BO32" s="103">
        <v>0</v>
      </c>
      <c r="BP32" s="147">
        <v>0</v>
      </c>
      <c r="BQ32" s="102">
        <v>0</v>
      </c>
      <c r="BR32" s="103">
        <v>0</v>
      </c>
      <c r="BS32" s="147">
        <v>0</v>
      </c>
      <c r="BT32" s="102">
        <v>0</v>
      </c>
      <c r="BU32" s="103">
        <v>0</v>
      </c>
      <c r="BV32" s="147">
        <v>0</v>
      </c>
      <c r="BW32" s="102">
        <v>0</v>
      </c>
      <c r="BX32" s="103">
        <v>0</v>
      </c>
      <c r="BY32" s="147">
        <v>0</v>
      </c>
      <c r="BZ32" s="102">
        <v>0</v>
      </c>
      <c r="CA32" s="103">
        <v>0</v>
      </c>
      <c r="CB32" s="147">
        <v>0</v>
      </c>
      <c r="CC32" s="102">
        <v>0</v>
      </c>
      <c r="CD32" s="103">
        <v>0</v>
      </c>
      <c r="CE32" s="147">
        <v>0</v>
      </c>
      <c r="CF32" s="102">
        <v>0</v>
      </c>
      <c r="CG32" s="103">
        <v>0</v>
      </c>
      <c r="CH32" s="147">
        <v>0</v>
      </c>
      <c r="CI32" s="102">
        <v>0</v>
      </c>
      <c r="CJ32" s="103">
        <v>0</v>
      </c>
      <c r="CK32" s="147">
        <v>0</v>
      </c>
    </row>
    <row r="33" spans="1:89" s="104" customFormat="1" ht="30.25" customHeight="1" x14ac:dyDescent="0.25">
      <c r="A33" s="181"/>
      <c r="B33" s="178"/>
      <c r="C33" s="178"/>
      <c r="D33" s="179"/>
      <c r="E33" s="129"/>
      <c r="F33" s="127" t="s">
        <v>89</v>
      </c>
      <c r="G33" s="127">
        <v>200</v>
      </c>
      <c r="H33" s="127">
        <v>200</v>
      </c>
      <c r="I33" s="127" t="s">
        <v>90</v>
      </c>
      <c r="J33" s="130">
        <v>192</v>
      </c>
      <c r="K33" s="98">
        <v>192</v>
      </c>
      <c r="L33" s="190"/>
      <c r="M33" s="180"/>
      <c r="N33" s="187"/>
      <c r="O33" s="102"/>
      <c r="P33" s="103"/>
      <c r="Q33" s="143">
        <v>0</v>
      </c>
      <c r="R33" s="102"/>
      <c r="S33" s="103"/>
      <c r="T33" s="143">
        <v>0</v>
      </c>
      <c r="U33" s="102"/>
      <c r="V33" s="103"/>
      <c r="W33" s="143">
        <v>0</v>
      </c>
      <c r="X33" s="102"/>
      <c r="Y33" s="103"/>
      <c r="Z33" s="143">
        <v>0</v>
      </c>
      <c r="AA33" s="102"/>
      <c r="AB33" s="103"/>
      <c r="AC33" s="147">
        <v>0</v>
      </c>
      <c r="AD33" s="102"/>
      <c r="AE33" s="103"/>
      <c r="AF33" s="147">
        <v>0</v>
      </c>
      <c r="AG33" s="102"/>
      <c r="AH33" s="103"/>
      <c r="AI33" s="147">
        <v>0</v>
      </c>
      <c r="AJ33" s="102"/>
      <c r="AK33" s="103"/>
      <c r="AL33" s="147">
        <v>0</v>
      </c>
      <c r="AM33" s="102">
        <v>0</v>
      </c>
      <c r="AN33" s="103">
        <v>0</v>
      </c>
      <c r="AO33" s="147">
        <v>0</v>
      </c>
      <c r="AP33" s="102">
        <v>0</v>
      </c>
      <c r="AQ33" s="103">
        <v>0</v>
      </c>
      <c r="AR33" s="147">
        <v>0</v>
      </c>
      <c r="AS33" s="102">
        <v>0</v>
      </c>
      <c r="AT33" s="103">
        <v>0</v>
      </c>
      <c r="AU33" s="147">
        <v>0</v>
      </c>
      <c r="AV33" s="102">
        <v>0</v>
      </c>
      <c r="AW33" s="103">
        <v>0</v>
      </c>
      <c r="AX33" s="147">
        <v>0</v>
      </c>
      <c r="AY33" s="102"/>
      <c r="AZ33" s="103"/>
      <c r="BA33" s="147">
        <v>0</v>
      </c>
      <c r="BB33" s="102"/>
      <c r="BC33" s="103"/>
      <c r="BD33" s="147">
        <v>0</v>
      </c>
      <c r="BE33" s="102"/>
      <c r="BF33" s="103"/>
      <c r="BG33" s="147">
        <v>0</v>
      </c>
      <c r="BH33" s="102"/>
      <c r="BI33" s="103"/>
      <c r="BJ33" s="147">
        <v>0</v>
      </c>
      <c r="BK33" s="102">
        <v>0</v>
      </c>
      <c r="BL33" s="103">
        <v>0</v>
      </c>
      <c r="BM33" s="147">
        <v>0</v>
      </c>
      <c r="BN33" s="102">
        <v>0</v>
      </c>
      <c r="BO33" s="103">
        <v>0</v>
      </c>
      <c r="BP33" s="147">
        <v>0</v>
      </c>
      <c r="BQ33" s="102">
        <v>0</v>
      </c>
      <c r="BR33" s="103">
        <v>0</v>
      </c>
      <c r="BS33" s="147">
        <v>0</v>
      </c>
      <c r="BT33" s="102">
        <v>0</v>
      </c>
      <c r="BU33" s="103">
        <v>0</v>
      </c>
      <c r="BV33" s="147">
        <v>0</v>
      </c>
      <c r="BW33" s="102">
        <v>0</v>
      </c>
      <c r="BX33" s="103">
        <v>0</v>
      </c>
      <c r="BY33" s="147">
        <v>0</v>
      </c>
      <c r="BZ33" s="102">
        <v>0</v>
      </c>
      <c r="CA33" s="103">
        <v>0</v>
      </c>
      <c r="CB33" s="147">
        <v>0</v>
      </c>
      <c r="CC33" s="102">
        <v>0</v>
      </c>
      <c r="CD33" s="103">
        <v>0</v>
      </c>
      <c r="CE33" s="147">
        <v>0</v>
      </c>
      <c r="CF33" s="102">
        <v>0</v>
      </c>
      <c r="CG33" s="103">
        <v>0</v>
      </c>
      <c r="CH33" s="147">
        <v>0</v>
      </c>
      <c r="CI33" s="102">
        <v>0</v>
      </c>
      <c r="CJ33" s="103">
        <v>0</v>
      </c>
      <c r="CK33" s="147">
        <v>0</v>
      </c>
    </row>
    <row r="34" spans="1:89" s="104" customFormat="1" ht="30.25" customHeight="1" x14ac:dyDescent="0.25">
      <c r="A34" s="126" t="s">
        <v>22</v>
      </c>
      <c r="B34" s="127">
        <v>0</v>
      </c>
      <c r="C34" s="127">
        <v>2392</v>
      </c>
      <c r="D34" s="128">
        <v>2392</v>
      </c>
      <c r="E34" s="129"/>
      <c r="F34" s="127" t="s">
        <v>145</v>
      </c>
      <c r="G34" s="127">
        <v>435</v>
      </c>
      <c r="H34" s="127"/>
      <c r="I34" s="127" t="s">
        <v>96</v>
      </c>
      <c r="J34" s="130">
        <v>2791</v>
      </c>
      <c r="K34" s="98">
        <v>2392</v>
      </c>
      <c r="L34" s="99">
        <v>2392</v>
      </c>
      <c r="M34" s="100">
        <v>3226</v>
      </c>
      <c r="N34" s="101">
        <v>834</v>
      </c>
      <c r="O34" s="102"/>
      <c r="P34" s="103"/>
      <c r="Q34" s="143">
        <v>0</v>
      </c>
      <c r="R34" s="102"/>
      <c r="S34" s="103">
        <v>182</v>
      </c>
      <c r="T34" s="143">
        <v>182</v>
      </c>
      <c r="U34" s="102"/>
      <c r="V34" s="103"/>
      <c r="W34" s="143">
        <v>0</v>
      </c>
      <c r="X34" s="102"/>
      <c r="Y34" s="103"/>
      <c r="Z34" s="143">
        <v>0</v>
      </c>
      <c r="AA34" s="102"/>
      <c r="AB34" s="103"/>
      <c r="AC34" s="147">
        <v>0</v>
      </c>
      <c r="AD34" s="102"/>
      <c r="AE34" s="103"/>
      <c r="AF34" s="147">
        <v>0</v>
      </c>
      <c r="AG34" s="102"/>
      <c r="AH34" s="103"/>
      <c r="AI34" s="147">
        <v>0</v>
      </c>
      <c r="AJ34" s="102"/>
      <c r="AK34" s="103"/>
      <c r="AL34" s="147">
        <v>0</v>
      </c>
      <c r="AM34" s="102">
        <v>0</v>
      </c>
      <c r="AN34" s="103">
        <v>0</v>
      </c>
      <c r="AO34" s="147">
        <v>0</v>
      </c>
      <c r="AP34" s="102">
        <v>144</v>
      </c>
      <c r="AQ34" s="103">
        <v>217</v>
      </c>
      <c r="AR34" s="147">
        <v>361</v>
      </c>
      <c r="AS34" s="102">
        <v>0</v>
      </c>
      <c r="AT34" s="103">
        <v>0</v>
      </c>
      <c r="AU34" s="147">
        <v>0</v>
      </c>
      <c r="AV34" s="102">
        <v>0</v>
      </c>
      <c r="AW34" s="103">
        <v>0</v>
      </c>
      <c r="AX34" s="147">
        <v>0</v>
      </c>
      <c r="AY34" s="102"/>
      <c r="AZ34" s="103"/>
      <c r="BA34" s="147">
        <v>0</v>
      </c>
      <c r="BB34" s="102"/>
      <c r="BC34" s="103"/>
      <c r="BD34" s="147">
        <v>0</v>
      </c>
      <c r="BE34" s="102"/>
      <c r="BF34" s="103"/>
      <c r="BG34" s="147">
        <v>0</v>
      </c>
      <c r="BH34" s="102"/>
      <c r="BI34" s="103"/>
      <c r="BJ34" s="147">
        <v>0</v>
      </c>
      <c r="BK34" s="102">
        <v>0</v>
      </c>
      <c r="BL34" s="103">
        <v>0</v>
      </c>
      <c r="BM34" s="147">
        <v>0</v>
      </c>
      <c r="BN34" s="102">
        <v>291</v>
      </c>
      <c r="BO34" s="103">
        <v>0</v>
      </c>
      <c r="BP34" s="147">
        <v>291</v>
      </c>
      <c r="BQ34" s="102"/>
      <c r="BR34" s="103">
        <v>0</v>
      </c>
      <c r="BS34" s="147">
        <v>0</v>
      </c>
      <c r="BT34" s="102">
        <v>0</v>
      </c>
      <c r="BU34" s="103">
        <v>0</v>
      </c>
      <c r="BV34" s="147">
        <v>0</v>
      </c>
      <c r="BW34" s="102">
        <v>0</v>
      </c>
      <c r="BX34" s="103">
        <v>0</v>
      </c>
      <c r="BY34" s="147">
        <v>0</v>
      </c>
      <c r="BZ34" s="102">
        <v>0</v>
      </c>
      <c r="CA34" s="103">
        <v>0</v>
      </c>
      <c r="CB34" s="147">
        <v>0</v>
      </c>
      <c r="CC34" s="102">
        <v>0</v>
      </c>
      <c r="CD34" s="103">
        <v>0</v>
      </c>
      <c r="CE34" s="147">
        <v>0</v>
      </c>
      <c r="CF34" s="102">
        <v>0</v>
      </c>
      <c r="CG34" s="103">
        <v>0</v>
      </c>
      <c r="CH34" s="147">
        <v>0</v>
      </c>
      <c r="CI34" s="102">
        <v>435</v>
      </c>
      <c r="CJ34" s="103">
        <v>399</v>
      </c>
      <c r="CK34" s="147">
        <v>834</v>
      </c>
    </row>
    <row r="35" spans="1:89" s="104" customFormat="1" ht="30.25" customHeight="1" x14ac:dyDescent="0.25">
      <c r="A35" s="181" t="s">
        <v>23</v>
      </c>
      <c r="B35" s="178">
        <v>6137</v>
      </c>
      <c r="C35" s="178">
        <v>2838</v>
      </c>
      <c r="D35" s="179">
        <v>8975</v>
      </c>
      <c r="E35" s="129"/>
      <c r="F35" s="127" t="s">
        <v>92</v>
      </c>
      <c r="G35" s="127">
        <v>4755</v>
      </c>
      <c r="H35" s="127">
        <v>4155</v>
      </c>
      <c r="I35" s="127" t="s">
        <v>93</v>
      </c>
      <c r="J35" s="130">
        <v>3982</v>
      </c>
      <c r="K35" s="98">
        <v>3420</v>
      </c>
      <c r="L35" s="190">
        <v>8975</v>
      </c>
      <c r="M35" s="180">
        <v>10137</v>
      </c>
      <c r="N35" s="187">
        <v>1162</v>
      </c>
      <c r="O35" s="102"/>
      <c r="P35" s="103"/>
      <c r="Q35" s="143">
        <v>0</v>
      </c>
      <c r="R35" s="102"/>
      <c r="S35" s="103">
        <v>100</v>
      </c>
      <c r="T35" s="143">
        <v>100</v>
      </c>
      <c r="U35" s="102"/>
      <c r="V35" s="103"/>
      <c r="W35" s="143">
        <v>0</v>
      </c>
      <c r="X35" s="102"/>
      <c r="Y35" s="103"/>
      <c r="Z35" s="143">
        <v>0</v>
      </c>
      <c r="AA35" s="102"/>
      <c r="AB35" s="103">
        <v>200</v>
      </c>
      <c r="AC35" s="147">
        <v>200</v>
      </c>
      <c r="AD35" s="102"/>
      <c r="AE35" s="103">
        <v>100</v>
      </c>
      <c r="AF35" s="147">
        <v>100</v>
      </c>
      <c r="AG35" s="102">
        <v>0</v>
      </c>
      <c r="AH35" s="103">
        <v>149</v>
      </c>
      <c r="AI35" s="147">
        <v>149</v>
      </c>
      <c r="AJ35" s="102">
        <v>100</v>
      </c>
      <c r="AK35" s="103">
        <v>13</v>
      </c>
      <c r="AL35" s="147">
        <v>113</v>
      </c>
      <c r="AM35" s="102">
        <v>100</v>
      </c>
      <c r="AN35" s="103">
        <v>0</v>
      </c>
      <c r="AO35" s="147">
        <v>100</v>
      </c>
      <c r="AP35" s="102"/>
      <c r="AQ35" s="103"/>
      <c r="AR35" s="147">
        <v>0</v>
      </c>
      <c r="AS35" s="102">
        <v>100</v>
      </c>
      <c r="AT35" s="103">
        <v>0</v>
      </c>
      <c r="AU35" s="147">
        <v>100</v>
      </c>
      <c r="AV35" s="102">
        <v>100</v>
      </c>
      <c r="AW35" s="103">
        <v>0</v>
      </c>
      <c r="AX35" s="147">
        <v>100</v>
      </c>
      <c r="AY35" s="102"/>
      <c r="AZ35" s="103"/>
      <c r="BA35" s="147">
        <v>0</v>
      </c>
      <c r="BB35" s="102"/>
      <c r="BC35" s="103"/>
      <c r="BD35" s="147">
        <v>0</v>
      </c>
      <c r="BE35" s="102"/>
      <c r="BF35" s="103"/>
      <c r="BG35" s="147">
        <v>0</v>
      </c>
      <c r="BH35" s="102">
        <v>100</v>
      </c>
      <c r="BI35" s="103"/>
      <c r="BJ35" s="147">
        <v>100</v>
      </c>
      <c r="BK35" s="102">
        <v>0</v>
      </c>
      <c r="BL35" s="103">
        <v>0</v>
      </c>
      <c r="BM35" s="147">
        <v>0</v>
      </c>
      <c r="BN35" s="102">
        <v>100</v>
      </c>
      <c r="BO35" s="103">
        <v>0</v>
      </c>
      <c r="BP35" s="147">
        <v>100</v>
      </c>
      <c r="BQ35" s="102"/>
      <c r="BR35" s="103">
        <v>0</v>
      </c>
      <c r="BS35" s="147">
        <v>0</v>
      </c>
      <c r="BT35" s="102"/>
      <c r="BU35" s="103">
        <v>0</v>
      </c>
      <c r="BV35" s="147">
        <v>0</v>
      </c>
      <c r="BW35" s="102">
        <v>0</v>
      </c>
      <c r="BX35" s="103">
        <v>0</v>
      </c>
      <c r="BY35" s="147">
        <v>0</v>
      </c>
      <c r="BZ35" s="102"/>
      <c r="CA35" s="103">
        <v>0</v>
      </c>
      <c r="CB35" s="147">
        <v>0</v>
      </c>
      <c r="CC35" s="102">
        <v>0</v>
      </c>
      <c r="CD35" s="103">
        <v>0</v>
      </c>
      <c r="CE35" s="147">
        <v>0</v>
      </c>
      <c r="CF35" s="102">
        <v>0</v>
      </c>
      <c r="CG35" s="103">
        <v>0</v>
      </c>
      <c r="CH35" s="147">
        <v>0</v>
      </c>
      <c r="CI35" s="102">
        <v>600</v>
      </c>
      <c r="CJ35" s="103">
        <v>562</v>
      </c>
      <c r="CK35" s="147">
        <v>1162</v>
      </c>
    </row>
    <row r="36" spans="1:89" s="104" customFormat="1" ht="30.25" customHeight="1" x14ac:dyDescent="0.25">
      <c r="A36" s="181"/>
      <c r="B36" s="178"/>
      <c r="C36" s="178"/>
      <c r="D36" s="179"/>
      <c r="E36" s="129"/>
      <c r="F36" s="127" t="s">
        <v>94</v>
      </c>
      <c r="G36" s="127">
        <v>1200</v>
      </c>
      <c r="H36" s="127">
        <v>1200</v>
      </c>
      <c r="I36" s="127" t="s">
        <v>95</v>
      </c>
      <c r="J36" s="130">
        <v>200</v>
      </c>
      <c r="K36" s="98">
        <v>200</v>
      </c>
      <c r="L36" s="190"/>
      <c r="M36" s="180"/>
      <c r="N36" s="187"/>
      <c r="O36" s="102"/>
      <c r="P36" s="103"/>
      <c r="Q36" s="143">
        <v>0</v>
      </c>
      <c r="R36" s="102"/>
      <c r="S36" s="103"/>
      <c r="T36" s="143">
        <v>0</v>
      </c>
      <c r="U36" s="102"/>
      <c r="V36" s="103"/>
      <c r="W36" s="143">
        <v>0</v>
      </c>
      <c r="X36" s="102"/>
      <c r="Y36" s="103"/>
      <c r="Z36" s="143">
        <v>0</v>
      </c>
      <c r="AA36" s="102"/>
      <c r="AB36" s="103"/>
      <c r="AC36" s="147">
        <v>0</v>
      </c>
      <c r="AD36" s="102"/>
      <c r="AE36" s="103"/>
      <c r="AF36" s="147">
        <v>0</v>
      </c>
      <c r="AG36" s="102"/>
      <c r="AH36" s="103"/>
      <c r="AI36" s="147">
        <v>0</v>
      </c>
      <c r="AJ36" s="102"/>
      <c r="AK36" s="103"/>
      <c r="AL36" s="147">
        <v>0</v>
      </c>
      <c r="AM36" s="102">
        <v>0</v>
      </c>
      <c r="AN36" s="103">
        <v>0</v>
      </c>
      <c r="AO36" s="147">
        <v>0</v>
      </c>
      <c r="AP36" s="102"/>
      <c r="AQ36" s="103"/>
      <c r="AR36" s="147">
        <v>0</v>
      </c>
      <c r="AS36" s="102">
        <v>0</v>
      </c>
      <c r="AT36" s="103">
        <v>0</v>
      </c>
      <c r="AU36" s="147">
        <v>0</v>
      </c>
      <c r="AV36" s="102">
        <v>0</v>
      </c>
      <c r="AW36" s="103">
        <v>0</v>
      </c>
      <c r="AX36" s="147">
        <v>0</v>
      </c>
      <c r="AY36" s="102"/>
      <c r="AZ36" s="103"/>
      <c r="BA36" s="147">
        <v>0</v>
      </c>
      <c r="BB36" s="102"/>
      <c r="BC36" s="103"/>
      <c r="BD36" s="147">
        <v>0</v>
      </c>
      <c r="BE36" s="102"/>
      <c r="BF36" s="103"/>
      <c r="BG36" s="147">
        <v>0</v>
      </c>
      <c r="BH36" s="102"/>
      <c r="BI36" s="103"/>
      <c r="BJ36" s="147">
        <v>0</v>
      </c>
      <c r="BK36" s="102">
        <v>0</v>
      </c>
      <c r="BL36" s="103">
        <v>0</v>
      </c>
      <c r="BM36" s="147">
        <v>0</v>
      </c>
      <c r="BN36" s="102">
        <v>0</v>
      </c>
      <c r="BO36" s="103">
        <v>0</v>
      </c>
      <c r="BP36" s="147">
        <v>0</v>
      </c>
      <c r="BQ36" s="102"/>
      <c r="BR36" s="103">
        <v>0</v>
      </c>
      <c r="BS36" s="147">
        <v>0</v>
      </c>
      <c r="BT36" s="102"/>
      <c r="BU36" s="103">
        <v>0</v>
      </c>
      <c r="BV36" s="147">
        <v>0</v>
      </c>
      <c r="BW36" s="102">
        <v>0</v>
      </c>
      <c r="BX36" s="103">
        <v>0</v>
      </c>
      <c r="BY36" s="147">
        <v>0</v>
      </c>
      <c r="BZ36" s="102">
        <v>0</v>
      </c>
      <c r="CA36" s="103">
        <v>0</v>
      </c>
      <c r="CB36" s="147">
        <v>0</v>
      </c>
      <c r="CC36" s="102">
        <v>0</v>
      </c>
      <c r="CD36" s="103">
        <v>0</v>
      </c>
      <c r="CE36" s="147">
        <v>0</v>
      </c>
      <c r="CF36" s="102">
        <v>0</v>
      </c>
      <c r="CG36" s="103">
        <v>0</v>
      </c>
      <c r="CH36" s="147">
        <v>0</v>
      </c>
      <c r="CI36" s="102">
        <v>0</v>
      </c>
      <c r="CJ36" s="103">
        <v>0</v>
      </c>
      <c r="CK36" s="147">
        <v>0</v>
      </c>
    </row>
    <row r="37" spans="1:89" s="104" customFormat="1" ht="30.25" customHeight="1" x14ac:dyDescent="0.25">
      <c r="A37" s="126" t="s">
        <v>32</v>
      </c>
      <c r="B37" s="127">
        <v>4400</v>
      </c>
      <c r="C37" s="127">
        <v>2067</v>
      </c>
      <c r="D37" s="128">
        <v>6467</v>
      </c>
      <c r="E37" s="129"/>
      <c r="F37" s="127" t="s">
        <v>32</v>
      </c>
      <c r="G37" s="127">
        <v>6193</v>
      </c>
      <c r="H37" s="127">
        <v>4400</v>
      </c>
      <c r="I37" s="127" t="s">
        <v>91</v>
      </c>
      <c r="J37" s="130">
        <v>2391</v>
      </c>
      <c r="K37" s="98">
        <v>2067</v>
      </c>
      <c r="L37" s="99">
        <v>6467</v>
      </c>
      <c r="M37" s="100">
        <v>8584</v>
      </c>
      <c r="N37" s="101">
        <v>2117</v>
      </c>
      <c r="O37" s="102"/>
      <c r="P37" s="103">
        <v>164</v>
      </c>
      <c r="Q37" s="143">
        <v>164</v>
      </c>
      <c r="R37" s="102"/>
      <c r="S37" s="103"/>
      <c r="T37" s="143">
        <v>0</v>
      </c>
      <c r="U37" s="102"/>
      <c r="V37" s="103">
        <v>160</v>
      </c>
      <c r="W37" s="143">
        <v>160</v>
      </c>
      <c r="X37" s="102"/>
      <c r="Y37" s="103"/>
      <c r="Z37" s="143">
        <v>0</v>
      </c>
      <c r="AA37" s="102"/>
      <c r="AB37" s="103"/>
      <c r="AC37" s="147">
        <v>0</v>
      </c>
      <c r="AD37" s="102">
        <v>305</v>
      </c>
      <c r="AE37" s="103"/>
      <c r="AF37" s="147">
        <v>305</v>
      </c>
      <c r="AG37" s="102"/>
      <c r="AH37" s="103"/>
      <c r="AI37" s="147">
        <v>0</v>
      </c>
      <c r="AJ37" s="102">
        <v>459</v>
      </c>
      <c r="AK37" s="103"/>
      <c r="AL37" s="147">
        <v>459</v>
      </c>
      <c r="AM37" s="102">
        <v>0</v>
      </c>
      <c r="AN37" s="103">
        <v>0</v>
      </c>
      <c r="AO37" s="147">
        <v>0</v>
      </c>
      <c r="AP37" s="102">
        <v>207</v>
      </c>
      <c r="AQ37" s="103"/>
      <c r="AR37" s="147">
        <v>207</v>
      </c>
      <c r="AS37" s="102">
        <v>155</v>
      </c>
      <c r="AT37" s="103">
        <v>0</v>
      </c>
      <c r="AU37" s="147">
        <v>155</v>
      </c>
      <c r="AV37" s="102">
        <v>0</v>
      </c>
      <c r="AW37" s="103">
        <v>0</v>
      </c>
      <c r="AX37" s="147">
        <v>0</v>
      </c>
      <c r="AY37" s="102">
        <v>214</v>
      </c>
      <c r="AZ37" s="103"/>
      <c r="BA37" s="147">
        <v>214</v>
      </c>
      <c r="BB37" s="102"/>
      <c r="BC37" s="103"/>
      <c r="BD37" s="147">
        <v>0</v>
      </c>
      <c r="BE37" s="102">
        <v>127</v>
      </c>
      <c r="BF37" s="103"/>
      <c r="BG37" s="147">
        <v>127</v>
      </c>
      <c r="BH37" s="102">
        <v>326</v>
      </c>
      <c r="BI37" s="103"/>
      <c r="BJ37" s="147">
        <v>326</v>
      </c>
      <c r="BK37" s="102">
        <v>0</v>
      </c>
      <c r="BL37" s="103">
        <v>0</v>
      </c>
      <c r="BM37" s="147">
        <v>0</v>
      </c>
      <c r="BN37" s="102">
        <v>0</v>
      </c>
      <c r="BO37" s="103">
        <v>0</v>
      </c>
      <c r="BP37" s="147">
        <v>0</v>
      </c>
      <c r="BQ37" s="102"/>
      <c r="BR37" s="103">
        <v>0</v>
      </c>
      <c r="BS37" s="147">
        <v>0</v>
      </c>
      <c r="BT37" s="102"/>
      <c r="BU37" s="103">
        <v>0</v>
      </c>
      <c r="BV37" s="147">
        <v>0</v>
      </c>
      <c r="BW37" s="102">
        <v>0</v>
      </c>
      <c r="BX37" s="103">
        <v>0</v>
      </c>
      <c r="BY37" s="147">
        <v>0</v>
      </c>
      <c r="BZ37" s="102"/>
      <c r="CA37" s="103">
        <v>0</v>
      </c>
      <c r="CB37" s="147">
        <v>0</v>
      </c>
      <c r="CC37" s="102">
        <v>0</v>
      </c>
      <c r="CD37" s="103">
        <v>0</v>
      </c>
      <c r="CE37" s="147">
        <v>0</v>
      </c>
      <c r="CF37" s="102">
        <v>0</v>
      </c>
      <c r="CG37" s="103">
        <v>0</v>
      </c>
      <c r="CH37" s="147">
        <v>0</v>
      </c>
      <c r="CI37" s="102">
        <v>1793</v>
      </c>
      <c r="CJ37" s="103">
        <v>324</v>
      </c>
      <c r="CK37" s="147">
        <v>2117</v>
      </c>
    </row>
    <row r="38" spans="1:89" s="104" customFormat="1" ht="30.25" customHeight="1" x14ac:dyDescent="0.25">
      <c r="A38" s="126" t="s">
        <v>24</v>
      </c>
      <c r="B38" s="127">
        <v>5359</v>
      </c>
      <c r="C38" s="127">
        <v>1394</v>
      </c>
      <c r="D38" s="128">
        <v>6753</v>
      </c>
      <c r="E38" s="129"/>
      <c r="F38" s="127" t="s">
        <v>97</v>
      </c>
      <c r="G38" s="127">
        <v>5359</v>
      </c>
      <c r="H38" s="127">
        <v>5359</v>
      </c>
      <c r="I38" s="127" t="s">
        <v>98</v>
      </c>
      <c r="J38" s="130">
        <v>1597</v>
      </c>
      <c r="K38" s="98">
        <v>1394</v>
      </c>
      <c r="L38" s="99">
        <v>6753</v>
      </c>
      <c r="M38" s="100">
        <v>6956</v>
      </c>
      <c r="N38" s="101">
        <v>203</v>
      </c>
      <c r="O38" s="102"/>
      <c r="P38" s="103"/>
      <c r="Q38" s="143">
        <v>0</v>
      </c>
      <c r="R38" s="102"/>
      <c r="S38" s="103"/>
      <c r="T38" s="143">
        <v>0</v>
      </c>
      <c r="U38" s="102"/>
      <c r="V38" s="103"/>
      <c r="W38" s="143">
        <v>0</v>
      </c>
      <c r="X38" s="102"/>
      <c r="Y38" s="103"/>
      <c r="Z38" s="143">
        <v>0</v>
      </c>
      <c r="AA38" s="102"/>
      <c r="AB38" s="103"/>
      <c r="AC38" s="147">
        <v>0</v>
      </c>
      <c r="AD38" s="102"/>
      <c r="AE38" s="103"/>
      <c r="AF38" s="147">
        <v>0</v>
      </c>
      <c r="AG38" s="102">
        <v>0</v>
      </c>
      <c r="AH38" s="103">
        <v>203</v>
      </c>
      <c r="AI38" s="147">
        <v>203</v>
      </c>
      <c r="AJ38" s="102"/>
      <c r="AK38" s="103"/>
      <c r="AL38" s="147">
        <v>0</v>
      </c>
      <c r="AM38" s="102">
        <v>0</v>
      </c>
      <c r="AN38" s="103">
        <v>0</v>
      </c>
      <c r="AO38" s="147">
        <v>0</v>
      </c>
      <c r="AP38" s="102"/>
      <c r="AQ38" s="103"/>
      <c r="AR38" s="147">
        <v>0</v>
      </c>
      <c r="AS38" s="102">
        <v>0</v>
      </c>
      <c r="AT38" s="103">
        <v>0</v>
      </c>
      <c r="AU38" s="147">
        <v>0</v>
      </c>
      <c r="AV38" s="102">
        <v>0</v>
      </c>
      <c r="AW38" s="103">
        <v>0</v>
      </c>
      <c r="AX38" s="147">
        <v>0</v>
      </c>
      <c r="AY38" s="102"/>
      <c r="AZ38" s="103"/>
      <c r="BA38" s="147">
        <v>0</v>
      </c>
      <c r="BB38" s="102"/>
      <c r="BC38" s="103"/>
      <c r="BD38" s="147">
        <v>0</v>
      </c>
      <c r="BE38" s="102"/>
      <c r="BF38" s="103"/>
      <c r="BG38" s="147">
        <v>0</v>
      </c>
      <c r="BH38" s="102"/>
      <c r="BI38" s="103"/>
      <c r="BJ38" s="147">
        <v>0</v>
      </c>
      <c r="BK38" s="102">
        <v>0</v>
      </c>
      <c r="BL38" s="103">
        <v>0</v>
      </c>
      <c r="BM38" s="147">
        <v>0</v>
      </c>
      <c r="BN38" s="102">
        <v>0</v>
      </c>
      <c r="BO38" s="103">
        <v>0</v>
      </c>
      <c r="BP38" s="147">
        <v>0</v>
      </c>
      <c r="BQ38" s="102">
        <v>0</v>
      </c>
      <c r="BR38" s="103">
        <v>0</v>
      </c>
      <c r="BS38" s="147">
        <v>0</v>
      </c>
      <c r="BT38" s="102">
        <v>0</v>
      </c>
      <c r="BU38" s="103">
        <v>0</v>
      </c>
      <c r="BV38" s="147">
        <v>0</v>
      </c>
      <c r="BW38" s="102">
        <v>0</v>
      </c>
      <c r="BX38" s="103">
        <v>0</v>
      </c>
      <c r="BY38" s="147">
        <v>0</v>
      </c>
      <c r="BZ38" s="102">
        <v>0</v>
      </c>
      <c r="CA38" s="103">
        <v>0</v>
      </c>
      <c r="CB38" s="147">
        <v>0</v>
      </c>
      <c r="CC38" s="102">
        <v>0</v>
      </c>
      <c r="CD38" s="103">
        <v>0</v>
      </c>
      <c r="CE38" s="147">
        <v>0</v>
      </c>
      <c r="CF38" s="102">
        <v>0</v>
      </c>
      <c r="CG38" s="103">
        <v>0</v>
      </c>
      <c r="CH38" s="147">
        <v>0</v>
      </c>
      <c r="CI38" s="102">
        <v>0</v>
      </c>
      <c r="CJ38" s="103">
        <v>203</v>
      </c>
      <c r="CK38" s="147">
        <v>203</v>
      </c>
    </row>
    <row r="39" spans="1:89" s="104" customFormat="1" ht="30.25" customHeight="1" x14ac:dyDescent="0.25">
      <c r="A39" s="126" t="s">
        <v>38</v>
      </c>
      <c r="B39" s="127">
        <v>79323</v>
      </c>
      <c r="C39" s="127">
        <v>600</v>
      </c>
      <c r="D39" s="128">
        <v>79923</v>
      </c>
      <c r="E39" s="129"/>
      <c r="F39" s="127" t="s">
        <v>107</v>
      </c>
      <c r="G39" s="127">
        <v>64522</v>
      </c>
      <c r="H39" s="127">
        <v>64522</v>
      </c>
      <c r="I39" s="127" t="s">
        <v>108</v>
      </c>
      <c r="J39" s="130">
        <v>15401</v>
      </c>
      <c r="K39" s="98">
        <v>15401</v>
      </c>
      <c r="L39" s="99">
        <v>79923</v>
      </c>
      <c r="M39" s="100">
        <v>79923</v>
      </c>
      <c r="N39" s="101">
        <v>0</v>
      </c>
      <c r="O39" s="102"/>
      <c r="P39" s="103"/>
      <c r="Q39" s="143">
        <v>0</v>
      </c>
      <c r="R39" s="102"/>
      <c r="S39" s="103"/>
      <c r="T39" s="143">
        <v>0</v>
      </c>
      <c r="U39" s="102"/>
      <c r="V39" s="103"/>
      <c r="W39" s="143">
        <v>0</v>
      </c>
      <c r="X39" s="102"/>
      <c r="Y39" s="103"/>
      <c r="Z39" s="143">
        <v>0</v>
      </c>
      <c r="AA39" s="102"/>
      <c r="AB39" s="103"/>
      <c r="AC39" s="147">
        <v>0</v>
      </c>
      <c r="AD39" s="102"/>
      <c r="AE39" s="103"/>
      <c r="AF39" s="147">
        <v>0</v>
      </c>
      <c r="AG39" s="102"/>
      <c r="AH39" s="103"/>
      <c r="AI39" s="147">
        <v>0</v>
      </c>
      <c r="AJ39" s="102"/>
      <c r="AK39" s="103"/>
      <c r="AL39" s="147">
        <v>0</v>
      </c>
      <c r="AM39" s="102">
        <v>0</v>
      </c>
      <c r="AN39" s="103">
        <v>0</v>
      </c>
      <c r="AO39" s="147">
        <v>0</v>
      </c>
      <c r="AP39" s="102">
        <v>0</v>
      </c>
      <c r="AQ39" s="103">
        <v>0</v>
      </c>
      <c r="AR39" s="147">
        <v>0</v>
      </c>
      <c r="AS39" s="102">
        <v>0</v>
      </c>
      <c r="AT39" s="103">
        <v>0</v>
      </c>
      <c r="AU39" s="147">
        <v>0</v>
      </c>
      <c r="AV39" s="102">
        <v>0</v>
      </c>
      <c r="AW39" s="103">
        <v>0</v>
      </c>
      <c r="AX39" s="147">
        <v>0</v>
      </c>
      <c r="AY39" s="102"/>
      <c r="AZ39" s="103"/>
      <c r="BA39" s="147">
        <v>0</v>
      </c>
      <c r="BB39" s="102"/>
      <c r="BC39" s="103"/>
      <c r="BD39" s="147">
        <v>0</v>
      </c>
      <c r="BE39" s="102"/>
      <c r="BF39" s="103"/>
      <c r="BG39" s="147">
        <v>0</v>
      </c>
      <c r="BH39" s="102"/>
      <c r="BI39" s="103"/>
      <c r="BJ39" s="147">
        <v>0</v>
      </c>
      <c r="BK39" s="102">
        <v>0</v>
      </c>
      <c r="BL39" s="103">
        <v>0</v>
      </c>
      <c r="BM39" s="147">
        <v>0</v>
      </c>
      <c r="BN39" s="102">
        <v>0</v>
      </c>
      <c r="BO39" s="103">
        <v>0</v>
      </c>
      <c r="BP39" s="147">
        <v>0</v>
      </c>
      <c r="BQ39" s="102">
        <v>0</v>
      </c>
      <c r="BR39" s="103">
        <v>0</v>
      </c>
      <c r="BS39" s="147">
        <v>0</v>
      </c>
      <c r="BT39" s="102">
        <v>0</v>
      </c>
      <c r="BU39" s="103">
        <v>0</v>
      </c>
      <c r="BV39" s="147">
        <v>0</v>
      </c>
      <c r="BW39" s="102">
        <v>0</v>
      </c>
      <c r="BX39" s="103">
        <v>0</v>
      </c>
      <c r="BY39" s="147">
        <v>0</v>
      </c>
      <c r="BZ39" s="102">
        <v>0</v>
      </c>
      <c r="CA39" s="103">
        <v>0</v>
      </c>
      <c r="CB39" s="147">
        <v>0</v>
      </c>
      <c r="CC39" s="102">
        <v>0</v>
      </c>
      <c r="CD39" s="103">
        <v>0</v>
      </c>
      <c r="CE39" s="147">
        <v>0</v>
      </c>
      <c r="CF39" s="102">
        <v>0</v>
      </c>
      <c r="CG39" s="103">
        <v>0</v>
      </c>
      <c r="CH39" s="147">
        <v>0</v>
      </c>
      <c r="CI39" s="102">
        <v>0</v>
      </c>
      <c r="CJ39" s="103">
        <v>0</v>
      </c>
      <c r="CK39" s="147">
        <v>0</v>
      </c>
    </row>
    <row r="40" spans="1:89" s="104" customFormat="1" ht="30.25" customHeight="1" x14ac:dyDescent="0.25">
      <c r="A40" s="126" t="s">
        <v>25</v>
      </c>
      <c r="B40" s="127">
        <v>2571</v>
      </c>
      <c r="C40" s="127">
        <v>0</v>
      </c>
      <c r="D40" s="128">
        <v>2571</v>
      </c>
      <c r="E40" s="129"/>
      <c r="F40" s="127" t="s">
        <v>101</v>
      </c>
      <c r="G40" s="127">
        <v>2191</v>
      </c>
      <c r="H40" s="127">
        <v>2191</v>
      </c>
      <c r="I40" s="127" t="s">
        <v>102</v>
      </c>
      <c r="J40" s="130">
        <v>380</v>
      </c>
      <c r="K40" s="98">
        <v>380</v>
      </c>
      <c r="L40" s="99">
        <v>2571</v>
      </c>
      <c r="M40" s="100">
        <v>2571</v>
      </c>
      <c r="N40" s="101">
        <v>0</v>
      </c>
      <c r="O40" s="102"/>
      <c r="P40" s="103"/>
      <c r="Q40" s="143">
        <v>0</v>
      </c>
      <c r="R40" s="102"/>
      <c r="S40" s="103"/>
      <c r="T40" s="143">
        <v>0</v>
      </c>
      <c r="U40" s="102"/>
      <c r="V40" s="103"/>
      <c r="W40" s="143">
        <v>0</v>
      </c>
      <c r="X40" s="102"/>
      <c r="Y40" s="103"/>
      <c r="Z40" s="143">
        <v>0</v>
      </c>
      <c r="AA40" s="102"/>
      <c r="AB40" s="103"/>
      <c r="AC40" s="147">
        <v>0</v>
      </c>
      <c r="AD40" s="102"/>
      <c r="AE40" s="103"/>
      <c r="AF40" s="147">
        <v>0</v>
      </c>
      <c r="AG40" s="102"/>
      <c r="AH40" s="103"/>
      <c r="AI40" s="147">
        <v>0</v>
      </c>
      <c r="AJ40" s="102"/>
      <c r="AK40" s="103"/>
      <c r="AL40" s="147">
        <v>0</v>
      </c>
      <c r="AM40" s="102">
        <v>0</v>
      </c>
      <c r="AN40" s="103">
        <v>0</v>
      </c>
      <c r="AO40" s="147">
        <v>0</v>
      </c>
      <c r="AP40" s="102">
        <v>0</v>
      </c>
      <c r="AQ40" s="103">
        <v>0</v>
      </c>
      <c r="AR40" s="147">
        <v>0</v>
      </c>
      <c r="AS40" s="102">
        <v>0</v>
      </c>
      <c r="AT40" s="103">
        <v>0</v>
      </c>
      <c r="AU40" s="147">
        <v>0</v>
      </c>
      <c r="AV40" s="102">
        <v>0</v>
      </c>
      <c r="AW40" s="103">
        <v>0</v>
      </c>
      <c r="AX40" s="147">
        <v>0</v>
      </c>
      <c r="AY40" s="102"/>
      <c r="AZ40" s="103"/>
      <c r="BA40" s="147">
        <v>0</v>
      </c>
      <c r="BB40" s="102"/>
      <c r="BC40" s="103"/>
      <c r="BD40" s="147">
        <v>0</v>
      </c>
      <c r="BE40" s="102"/>
      <c r="BF40" s="103"/>
      <c r="BG40" s="147">
        <v>0</v>
      </c>
      <c r="BH40" s="102"/>
      <c r="BI40" s="103"/>
      <c r="BJ40" s="147">
        <v>0</v>
      </c>
      <c r="BK40" s="102">
        <v>0</v>
      </c>
      <c r="BL40" s="103">
        <v>0</v>
      </c>
      <c r="BM40" s="147">
        <v>0</v>
      </c>
      <c r="BN40" s="102">
        <v>0</v>
      </c>
      <c r="BO40" s="103">
        <v>0</v>
      </c>
      <c r="BP40" s="147">
        <v>0</v>
      </c>
      <c r="BQ40" s="102">
        <v>0</v>
      </c>
      <c r="BR40" s="103">
        <v>0</v>
      </c>
      <c r="BS40" s="147">
        <v>0</v>
      </c>
      <c r="BT40" s="102">
        <v>0</v>
      </c>
      <c r="BU40" s="103"/>
      <c r="BV40" s="147">
        <v>0</v>
      </c>
      <c r="BW40" s="102">
        <v>0</v>
      </c>
      <c r="BX40" s="103">
        <v>0</v>
      </c>
      <c r="BY40" s="147">
        <v>0</v>
      </c>
      <c r="BZ40" s="102">
        <v>0</v>
      </c>
      <c r="CA40" s="103">
        <v>0</v>
      </c>
      <c r="CB40" s="147">
        <v>0</v>
      </c>
      <c r="CC40" s="102">
        <v>0</v>
      </c>
      <c r="CD40" s="103">
        <v>0</v>
      </c>
      <c r="CE40" s="147">
        <v>0</v>
      </c>
      <c r="CF40" s="102">
        <v>0</v>
      </c>
      <c r="CG40" s="103">
        <v>0</v>
      </c>
      <c r="CH40" s="147">
        <v>0</v>
      </c>
      <c r="CI40" s="102">
        <v>0</v>
      </c>
      <c r="CJ40" s="103">
        <v>0</v>
      </c>
      <c r="CK40" s="147">
        <v>0</v>
      </c>
    </row>
    <row r="41" spans="1:89" s="104" customFormat="1" ht="30.25" customHeight="1" x14ac:dyDescent="0.25">
      <c r="A41" s="126" t="s">
        <v>26</v>
      </c>
      <c r="B41" s="127">
        <v>16515</v>
      </c>
      <c r="C41" s="127">
        <v>0</v>
      </c>
      <c r="D41" s="128">
        <v>16515</v>
      </c>
      <c r="E41" s="129"/>
      <c r="F41" s="127" t="s">
        <v>103</v>
      </c>
      <c r="G41" s="127">
        <v>13796</v>
      </c>
      <c r="H41" s="127">
        <v>13796</v>
      </c>
      <c r="I41" s="127" t="s">
        <v>104</v>
      </c>
      <c r="J41" s="130">
        <v>3319</v>
      </c>
      <c r="K41" s="98">
        <v>2719</v>
      </c>
      <c r="L41" s="99">
        <v>16515</v>
      </c>
      <c r="M41" s="100">
        <v>17115</v>
      </c>
      <c r="N41" s="101">
        <v>600</v>
      </c>
      <c r="O41" s="102"/>
      <c r="P41" s="103"/>
      <c r="Q41" s="143">
        <v>0</v>
      </c>
      <c r="R41" s="102"/>
      <c r="S41" s="103"/>
      <c r="T41" s="143">
        <v>0</v>
      </c>
      <c r="U41" s="102"/>
      <c r="V41" s="103"/>
      <c r="W41" s="143">
        <v>0</v>
      </c>
      <c r="X41" s="102"/>
      <c r="Y41" s="103"/>
      <c r="Z41" s="143">
        <v>0</v>
      </c>
      <c r="AA41" s="102"/>
      <c r="AB41" s="103"/>
      <c r="AC41" s="147">
        <v>0</v>
      </c>
      <c r="AD41" s="102"/>
      <c r="AE41" s="103"/>
      <c r="AF41" s="147">
        <v>0</v>
      </c>
      <c r="AG41" s="102"/>
      <c r="AH41" s="103">
        <v>400</v>
      </c>
      <c r="AI41" s="147">
        <v>400</v>
      </c>
      <c r="AJ41" s="102"/>
      <c r="AK41" s="103"/>
      <c r="AL41" s="147">
        <v>0</v>
      </c>
      <c r="AM41" s="102">
        <v>0</v>
      </c>
      <c r="AN41" s="103">
        <v>0</v>
      </c>
      <c r="AO41" s="147">
        <v>0</v>
      </c>
      <c r="AP41" s="102">
        <v>0</v>
      </c>
      <c r="AQ41" s="103">
        <v>0</v>
      </c>
      <c r="AR41" s="147">
        <v>0</v>
      </c>
      <c r="AS41" s="102">
        <v>0</v>
      </c>
      <c r="AT41" s="103">
        <v>0</v>
      </c>
      <c r="AU41" s="147">
        <v>0</v>
      </c>
      <c r="AV41" s="102">
        <v>0</v>
      </c>
      <c r="AW41" s="103">
        <v>200</v>
      </c>
      <c r="AX41" s="147">
        <v>200</v>
      </c>
      <c r="AY41" s="102"/>
      <c r="AZ41" s="103"/>
      <c r="BA41" s="147">
        <v>0</v>
      </c>
      <c r="BB41" s="102"/>
      <c r="BC41" s="103"/>
      <c r="BD41" s="147">
        <v>0</v>
      </c>
      <c r="BE41" s="102"/>
      <c r="BF41" s="103"/>
      <c r="BG41" s="147">
        <v>0</v>
      </c>
      <c r="BH41" s="102"/>
      <c r="BI41" s="103"/>
      <c r="BJ41" s="147">
        <v>0</v>
      </c>
      <c r="BK41" s="102">
        <v>0</v>
      </c>
      <c r="BL41" s="103">
        <v>0</v>
      </c>
      <c r="BM41" s="147">
        <v>0</v>
      </c>
      <c r="BN41" s="102">
        <v>0</v>
      </c>
      <c r="BO41" s="103">
        <v>0</v>
      </c>
      <c r="BP41" s="147">
        <v>0</v>
      </c>
      <c r="BQ41" s="102">
        <v>0</v>
      </c>
      <c r="BR41" s="103">
        <v>0</v>
      </c>
      <c r="BS41" s="147">
        <v>0</v>
      </c>
      <c r="BT41" s="102">
        <v>0</v>
      </c>
      <c r="BU41" s="103">
        <v>0</v>
      </c>
      <c r="BV41" s="147">
        <v>0</v>
      </c>
      <c r="BW41" s="102">
        <v>0</v>
      </c>
      <c r="BX41" s="103">
        <v>0</v>
      </c>
      <c r="BY41" s="147">
        <v>0</v>
      </c>
      <c r="BZ41" s="102">
        <v>0</v>
      </c>
      <c r="CA41" s="103">
        <v>0</v>
      </c>
      <c r="CB41" s="147">
        <v>0</v>
      </c>
      <c r="CC41" s="102">
        <v>0</v>
      </c>
      <c r="CD41" s="103">
        <v>0</v>
      </c>
      <c r="CE41" s="147">
        <v>0</v>
      </c>
      <c r="CF41" s="102">
        <v>0</v>
      </c>
      <c r="CG41" s="103">
        <v>0</v>
      </c>
      <c r="CH41" s="147">
        <v>0</v>
      </c>
      <c r="CI41" s="102">
        <v>0</v>
      </c>
      <c r="CJ41" s="103">
        <v>600</v>
      </c>
      <c r="CK41" s="147">
        <v>600</v>
      </c>
    </row>
    <row r="42" spans="1:89" s="104" customFormat="1" ht="30.25" customHeight="1" x14ac:dyDescent="0.25">
      <c r="A42" s="126" t="s">
        <v>27</v>
      </c>
      <c r="B42" s="127">
        <v>1592</v>
      </c>
      <c r="C42" s="127">
        <v>0</v>
      </c>
      <c r="D42" s="128">
        <v>1592</v>
      </c>
      <c r="E42" s="129"/>
      <c r="F42" s="127" t="s">
        <v>105</v>
      </c>
      <c r="G42" s="127">
        <v>1592</v>
      </c>
      <c r="H42" s="127">
        <v>1592</v>
      </c>
      <c r="I42" s="127" t="s">
        <v>106</v>
      </c>
      <c r="J42" s="130">
        <v>0</v>
      </c>
      <c r="K42" s="98">
        <v>0</v>
      </c>
      <c r="L42" s="99">
        <v>1592</v>
      </c>
      <c r="M42" s="100">
        <v>1592</v>
      </c>
      <c r="N42" s="101">
        <v>0</v>
      </c>
      <c r="O42" s="102"/>
      <c r="P42" s="103"/>
      <c r="Q42" s="143">
        <v>0</v>
      </c>
      <c r="R42" s="102"/>
      <c r="S42" s="103"/>
      <c r="T42" s="143">
        <v>0</v>
      </c>
      <c r="U42" s="102"/>
      <c r="V42" s="103"/>
      <c r="W42" s="143">
        <v>0</v>
      </c>
      <c r="X42" s="102"/>
      <c r="Y42" s="103"/>
      <c r="Z42" s="143">
        <v>0</v>
      </c>
      <c r="AA42" s="102"/>
      <c r="AB42" s="103"/>
      <c r="AC42" s="147">
        <v>0</v>
      </c>
      <c r="AD42" s="102"/>
      <c r="AE42" s="103"/>
      <c r="AF42" s="147">
        <v>0</v>
      </c>
      <c r="AG42" s="102"/>
      <c r="AH42" s="103"/>
      <c r="AI42" s="147">
        <v>0</v>
      </c>
      <c r="AJ42" s="102"/>
      <c r="AK42" s="103"/>
      <c r="AL42" s="147">
        <v>0</v>
      </c>
      <c r="AM42" s="102">
        <v>0</v>
      </c>
      <c r="AN42" s="103">
        <v>0</v>
      </c>
      <c r="AO42" s="147">
        <v>0</v>
      </c>
      <c r="AP42" s="102">
        <v>0</v>
      </c>
      <c r="AQ42" s="103">
        <v>0</v>
      </c>
      <c r="AR42" s="147">
        <v>0</v>
      </c>
      <c r="AS42" s="102">
        <v>0</v>
      </c>
      <c r="AT42" s="103">
        <v>0</v>
      </c>
      <c r="AU42" s="147">
        <v>0</v>
      </c>
      <c r="AV42" s="102">
        <v>0</v>
      </c>
      <c r="AW42" s="103">
        <v>0</v>
      </c>
      <c r="AX42" s="147">
        <v>0</v>
      </c>
      <c r="AY42" s="102"/>
      <c r="AZ42" s="103"/>
      <c r="BA42" s="147">
        <v>0</v>
      </c>
      <c r="BB42" s="102"/>
      <c r="BC42" s="103"/>
      <c r="BD42" s="147">
        <v>0</v>
      </c>
      <c r="BE42" s="102"/>
      <c r="BF42" s="103"/>
      <c r="BG42" s="147">
        <v>0</v>
      </c>
      <c r="BH42" s="102"/>
      <c r="BI42" s="103"/>
      <c r="BJ42" s="147">
        <v>0</v>
      </c>
      <c r="BK42" s="102">
        <v>0</v>
      </c>
      <c r="BL42" s="103">
        <v>0</v>
      </c>
      <c r="BM42" s="147">
        <v>0</v>
      </c>
      <c r="BN42" s="102">
        <v>0</v>
      </c>
      <c r="BO42" s="103">
        <v>0</v>
      </c>
      <c r="BP42" s="147">
        <v>0</v>
      </c>
      <c r="BQ42" s="102">
        <v>0</v>
      </c>
      <c r="BR42" s="103">
        <v>0</v>
      </c>
      <c r="BS42" s="147">
        <v>0</v>
      </c>
      <c r="BT42" s="102">
        <v>0</v>
      </c>
      <c r="BU42" s="103">
        <v>0</v>
      </c>
      <c r="BV42" s="147">
        <v>0</v>
      </c>
      <c r="BW42" s="102">
        <v>0</v>
      </c>
      <c r="BX42" s="103">
        <v>0</v>
      </c>
      <c r="BY42" s="147">
        <v>0</v>
      </c>
      <c r="BZ42" s="102">
        <v>0</v>
      </c>
      <c r="CA42" s="103">
        <v>0</v>
      </c>
      <c r="CB42" s="147">
        <v>0</v>
      </c>
      <c r="CC42" s="102">
        <v>0</v>
      </c>
      <c r="CD42" s="103">
        <v>0</v>
      </c>
      <c r="CE42" s="147">
        <v>0</v>
      </c>
      <c r="CF42" s="102">
        <v>0</v>
      </c>
      <c r="CG42" s="103">
        <v>0</v>
      </c>
      <c r="CH42" s="147">
        <v>0</v>
      </c>
      <c r="CI42" s="102">
        <v>0</v>
      </c>
      <c r="CJ42" s="103">
        <v>0</v>
      </c>
      <c r="CK42" s="147">
        <v>0</v>
      </c>
    </row>
    <row r="43" spans="1:89" s="104" customFormat="1" ht="30.25" customHeight="1" x14ac:dyDescent="0.25">
      <c r="A43" s="126" t="s">
        <v>29</v>
      </c>
      <c r="B43" s="127">
        <v>41790</v>
      </c>
      <c r="C43" s="127">
        <v>3400</v>
      </c>
      <c r="D43" s="128">
        <v>45190</v>
      </c>
      <c r="E43" s="129"/>
      <c r="F43" s="127" t="s">
        <v>111</v>
      </c>
      <c r="G43" s="127">
        <v>37390</v>
      </c>
      <c r="H43" s="127">
        <v>34190</v>
      </c>
      <c r="I43" s="127" t="s">
        <v>112</v>
      </c>
      <c r="J43" s="130">
        <v>12000</v>
      </c>
      <c r="K43" s="98">
        <v>11000</v>
      </c>
      <c r="L43" s="99">
        <v>45190</v>
      </c>
      <c r="M43" s="100">
        <v>49390</v>
      </c>
      <c r="N43" s="101">
        <v>4200</v>
      </c>
      <c r="O43" s="102"/>
      <c r="P43" s="103"/>
      <c r="Q43" s="143">
        <v>0</v>
      </c>
      <c r="R43" s="102"/>
      <c r="S43" s="103">
        <v>200</v>
      </c>
      <c r="T43" s="143">
        <v>200</v>
      </c>
      <c r="U43" s="102"/>
      <c r="V43" s="103"/>
      <c r="W43" s="143">
        <v>0</v>
      </c>
      <c r="X43" s="102"/>
      <c r="Y43" s="103">
        <v>400</v>
      </c>
      <c r="Z43" s="143">
        <v>400</v>
      </c>
      <c r="AA43" s="102">
        <v>400</v>
      </c>
      <c r="AB43" s="103"/>
      <c r="AC43" s="147">
        <v>400</v>
      </c>
      <c r="AD43" s="102">
        <v>200</v>
      </c>
      <c r="AE43" s="103"/>
      <c r="AF43" s="147"/>
      <c r="AG43" s="102"/>
      <c r="AH43" s="103"/>
      <c r="AI43" s="147">
        <v>0</v>
      </c>
      <c r="AJ43" s="102">
        <v>200</v>
      </c>
      <c r="AK43" s="103">
        <v>400</v>
      </c>
      <c r="AL43" s="147">
        <v>600</v>
      </c>
      <c r="AM43" s="102">
        <v>800</v>
      </c>
      <c r="AN43" s="103">
        <v>0</v>
      </c>
      <c r="AO43" s="147">
        <v>800</v>
      </c>
      <c r="AP43" s="102">
        <v>1000</v>
      </c>
      <c r="AQ43" s="103">
        <v>0</v>
      </c>
      <c r="AR43" s="147">
        <v>1000</v>
      </c>
      <c r="AS43" s="102">
        <v>0</v>
      </c>
      <c r="AT43" s="103">
        <v>0</v>
      </c>
      <c r="AU43" s="147">
        <v>0</v>
      </c>
      <c r="AV43" s="102">
        <v>0</v>
      </c>
      <c r="AW43" s="103">
        <v>0</v>
      </c>
      <c r="AX43" s="147">
        <v>0</v>
      </c>
      <c r="AY43" s="102"/>
      <c r="AZ43" s="103"/>
      <c r="BA43" s="147">
        <v>0</v>
      </c>
      <c r="BB43" s="102"/>
      <c r="BC43" s="103"/>
      <c r="BD43" s="147">
        <v>0</v>
      </c>
      <c r="BE43" s="102">
        <v>400</v>
      </c>
      <c r="BF43" s="103"/>
      <c r="BG43" s="147">
        <v>400</v>
      </c>
      <c r="BH43" s="102"/>
      <c r="BI43" s="103"/>
      <c r="BJ43" s="147">
        <v>0</v>
      </c>
      <c r="BK43" s="102">
        <v>200</v>
      </c>
      <c r="BL43" s="103">
        <v>0</v>
      </c>
      <c r="BM43" s="147">
        <v>200</v>
      </c>
      <c r="BN43" s="102">
        <v>0</v>
      </c>
      <c r="BO43" s="103">
        <v>0</v>
      </c>
      <c r="BP43" s="147">
        <v>0</v>
      </c>
      <c r="BQ43" s="102"/>
      <c r="BR43" s="103">
        <v>0</v>
      </c>
      <c r="BS43" s="147">
        <v>0</v>
      </c>
      <c r="BT43" s="102"/>
      <c r="BU43" s="103">
        <v>0</v>
      </c>
      <c r="BV43" s="147">
        <v>0</v>
      </c>
      <c r="BW43" s="102"/>
      <c r="BX43" s="103">
        <v>0</v>
      </c>
      <c r="BY43" s="147">
        <v>0</v>
      </c>
      <c r="BZ43" s="102">
        <v>0</v>
      </c>
      <c r="CA43" s="103">
        <v>0</v>
      </c>
      <c r="CB43" s="147">
        <v>0</v>
      </c>
      <c r="CC43" s="102">
        <v>0</v>
      </c>
      <c r="CD43" s="103">
        <v>0</v>
      </c>
      <c r="CE43" s="147">
        <v>0</v>
      </c>
      <c r="CF43" s="102">
        <v>0</v>
      </c>
      <c r="CG43" s="103">
        <v>0</v>
      </c>
      <c r="CH43" s="147">
        <v>0</v>
      </c>
      <c r="CI43" s="102">
        <v>3200</v>
      </c>
      <c r="CJ43" s="103">
        <v>1000</v>
      </c>
      <c r="CK43" s="147">
        <v>4200</v>
      </c>
    </row>
    <row r="44" spans="1:89" s="104" customFormat="1" ht="30.25" customHeight="1" x14ac:dyDescent="0.25">
      <c r="A44" s="126" t="s">
        <v>31</v>
      </c>
      <c r="B44" s="127">
        <v>374240</v>
      </c>
      <c r="C44" s="127">
        <v>4336</v>
      </c>
      <c r="D44" s="128">
        <v>378576</v>
      </c>
      <c r="E44" s="129"/>
      <c r="F44" s="127" t="s">
        <v>115</v>
      </c>
      <c r="G44" s="127">
        <v>304640</v>
      </c>
      <c r="H44" s="127">
        <v>304640</v>
      </c>
      <c r="I44" s="127" t="s">
        <v>116</v>
      </c>
      <c r="J44" s="130">
        <v>75108</v>
      </c>
      <c r="K44" s="98">
        <v>73936</v>
      </c>
      <c r="L44" s="99">
        <v>378576</v>
      </c>
      <c r="M44" s="100">
        <v>379748</v>
      </c>
      <c r="N44" s="101">
        <v>1172</v>
      </c>
      <c r="O44" s="102"/>
      <c r="P44" s="103">
        <v>274</v>
      </c>
      <c r="Q44" s="143">
        <v>274</v>
      </c>
      <c r="R44" s="102"/>
      <c r="S44" s="103">
        <v>204</v>
      </c>
      <c r="T44" s="143">
        <v>204</v>
      </c>
      <c r="U44" s="102"/>
      <c r="V44" s="103"/>
      <c r="W44" s="143">
        <v>0</v>
      </c>
      <c r="X44" s="102"/>
      <c r="Y44" s="103"/>
      <c r="Z44" s="143">
        <v>0</v>
      </c>
      <c r="AA44" s="102"/>
      <c r="AB44" s="103"/>
      <c r="AC44" s="147">
        <v>0</v>
      </c>
      <c r="AD44" s="102"/>
      <c r="AE44" s="103">
        <v>51</v>
      </c>
      <c r="AF44" s="147">
        <v>51</v>
      </c>
      <c r="AG44" s="102"/>
      <c r="AH44" s="103"/>
      <c r="AI44" s="147">
        <v>0</v>
      </c>
      <c r="AJ44" s="102"/>
      <c r="AK44" s="103"/>
      <c r="AL44" s="147">
        <v>0</v>
      </c>
      <c r="AM44" s="102">
        <v>0</v>
      </c>
      <c r="AN44" s="103">
        <v>0</v>
      </c>
      <c r="AO44" s="147">
        <v>0</v>
      </c>
      <c r="AP44" s="102">
        <v>0</v>
      </c>
      <c r="AQ44" s="103">
        <v>88</v>
      </c>
      <c r="AR44" s="147">
        <v>88</v>
      </c>
      <c r="AS44" s="102">
        <v>0</v>
      </c>
      <c r="AT44" s="103">
        <v>217</v>
      </c>
      <c r="AU44" s="147">
        <v>217</v>
      </c>
      <c r="AV44" s="102">
        <v>0</v>
      </c>
      <c r="AW44" s="103">
        <v>0</v>
      </c>
      <c r="AX44" s="147">
        <v>0</v>
      </c>
      <c r="AY44" s="102"/>
      <c r="AZ44" s="103">
        <v>230</v>
      </c>
      <c r="BA44" s="147">
        <v>230</v>
      </c>
      <c r="BB44" s="102"/>
      <c r="BC44" s="103"/>
      <c r="BD44" s="147">
        <v>0</v>
      </c>
      <c r="BE44" s="102"/>
      <c r="BF44" s="103">
        <v>108</v>
      </c>
      <c r="BG44" s="147">
        <v>108</v>
      </c>
      <c r="BH44" s="102"/>
      <c r="BI44" s="103"/>
      <c r="BJ44" s="147">
        <v>0</v>
      </c>
      <c r="BK44" s="102">
        <v>0</v>
      </c>
      <c r="BL44" s="103">
        <v>0</v>
      </c>
      <c r="BM44" s="147">
        <v>0</v>
      </c>
      <c r="BN44" s="102">
        <v>0</v>
      </c>
      <c r="BO44" s="103">
        <v>0</v>
      </c>
      <c r="BP44" s="147">
        <v>0</v>
      </c>
      <c r="BQ44" s="102">
        <v>0</v>
      </c>
      <c r="BR44" s="103">
        <v>0</v>
      </c>
      <c r="BS44" s="147">
        <v>0</v>
      </c>
      <c r="BT44" s="102">
        <v>0</v>
      </c>
      <c r="BU44" s="103">
        <v>0</v>
      </c>
      <c r="BV44" s="147">
        <v>0</v>
      </c>
      <c r="BW44" s="102">
        <v>0</v>
      </c>
      <c r="BX44" s="103">
        <v>0</v>
      </c>
      <c r="BY44" s="147">
        <v>0</v>
      </c>
      <c r="BZ44" s="102">
        <v>0</v>
      </c>
      <c r="CA44" s="103">
        <v>0</v>
      </c>
      <c r="CB44" s="147">
        <v>0</v>
      </c>
      <c r="CC44" s="102">
        <v>0</v>
      </c>
      <c r="CD44" s="103">
        <v>0</v>
      </c>
      <c r="CE44" s="147">
        <v>0</v>
      </c>
      <c r="CF44" s="102">
        <v>0</v>
      </c>
      <c r="CG44" s="103">
        <v>0</v>
      </c>
      <c r="CH44" s="147">
        <v>0</v>
      </c>
      <c r="CI44" s="102">
        <v>0</v>
      </c>
      <c r="CJ44" s="103">
        <v>1172</v>
      </c>
      <c r="CK44" s="147">
        <v>1172</v>
      </c>
    </row>
    <row r="45" spans="1:89" s="104" customFormat="1" ht="30.25" customHeight="1" thickBot="1" x14ac:dyDescent="0.3">
      <c r="A45" s="131" t="s">
        <v>127</v>
      </c>
      <c r="B45" s="132"/>
      <c r="C45" s="132"/>
      <c r="D45" s="133"/>
      <c r="E45" s="134"/>
      <c r="F45" s="132" t="s">
        <v>113</v>
      </c>
      <c r="G45" s="132">
        <v>148755</v>
      </c>
      <c r="H45" s="132">
        <v>164676</v>
      </c>
      <c r="I45" s="132" t="s">
        <v>114</v>
      </c>
      <c r="J45" s="135">
        <v>48680</v>
      </c>
      <c r="K45" s="105">
        <v>48680</v>
      </c>
      <c r="L45" s="99">
        <v>213356</v>
      </c>
      <c r="M45" s="106">
        <v>197435</v>
      </c>
      <c r="N45" s="101"/>
      <c r="O45" s="107">
        <v>-300</v>
      </c>
      <c r="P45" s="108"/>
      <c r="Q45" s="144"/>
      <c r="R45" s="107">
        <v>-1100</v>
      </c>
      <c r="S45" s="108"/>
      <c r="T45" s="144"/>
      <c r="U45" s="107">
        <v>-600</v>
      </c>
      <c r="V45" s="108"/>
      <c r="W45" s="144"/>
      <c r="X45" s="107">
        <v>-1423</v>
      </c>
      <c r="Y45" s="108"/>
      <c r="Z45" s="144"/>
      <c r="AA45" s="107">
        <v>-1330</v>
      </c>
      <c r="AB45" s="108"/>
      <c r="AC45" s="148"/>
      <c r="AD45" s="107">
        <v>-1160</v>
      </c>
      <c r="AE45" s="108"/>
      <c r="AF45" s="148"/>
      <c r="AG45" s="107">
        <v>-700</v>
      </c>
      <c r="AH45" s="108"/>
      <c r="AI45" s="148"/>
      <c r="AJ45" s="107">
        <v>-567</v>
      </c>
      <c r="AK45" s="108"/>
      <c r="AL45" s="148"/>
      <c r="AM45" s="107">
        <v>-300</v>
      </c>
      <c r="AN45" s="108"/>
      <c r="AO45" s="148"/>
      <c r="AP45" s="107">
        <v>-300</v>
      </c>
      <c r="AQ45" s="108"/>
      <c r="AR45" s="148">
        <v>-300</v>
      </c>
      <c r="AS45" s="107">
        <v>-300</v>
      </c>
      <c r="AT45" s="108"/>
      <c r="AU45" s="148"/>
      <c r="AV45" s="107">
        <v>-1760</v>
      </c>
      <c r="AW45" s="108"/>
      <c r="AX45" s="148"/>
      <c r="AY45" s="107">
        <v>-740</v>
      </c>
      <c r="AZ45" s="108"/>
      <c r="BA45" s="148"/>
      <c r="BB45" s="107">
        <v>-541</v>
      </c>
      <c r="BC45" s="108"/>
      <c r="BD45" s="148"/>
      <c r="BE45" s="107">
        <v>-1800</v>
      </c>
      <c r="BF45" s="108"/>
      <c r="BG45" s="148"/>
      <c r="BH45" s="107">
        <v>-1200</v>
      </c>
      <c r="BI45" s="108"/>
      <c r="BJ45" s="148"/>
      <c r="BK45" s="107">
        <v>-800</v>
      </c>
      <c r="BL45" s="108"/>
      <c r="BM45" s="148"/>
      <c r="BN45" s="107">
        <v>-1000</v>
      </c>
      <c r="BO45" s="108"/>
      <c r="BP45" s="148"/>
      <c r="BQ45" s="107"/>
      <c r="BR45" s="108"/>
      <c r="BS45" s="148">
        <v>0</v>
      </c>
      <c r="BT45" s="107"/>
      <c r="BU45" s="108"/>
      <c r="BV45" s="148"/>
      <c r="BW45" s="107"/>
      <c r="BX45" s="108"/>
      <c r="BY45" s="148"/>
      <c r="BZ45" s="107"/>
      <c r="CA45" s="108"/>
      <c r="CB45" s="148">
        <v>0</v>
      </c>
      <c r="CC45" s="107"/>
      <c r="CD45" s="108"/>
      <c r="CE45" s="144">
        <v>0</v>
      </c>
      <c r="CF45" s="107"/>
      <c r="CG45" s="108"/>
      <c r="CH45" s="144">
        <v>0</v>
      </c>
      <c r="CI45" s="107">
        <v>-15921</v>
      </c>
      <c r="CJ45" s="108">
        <v>0</v>
      </c>
      <c r="CK45" s="144">
        <v>-15921</v>
      </c>
    </row>
    <row r="46" spans="1:89" ht="39.9" customHeight="1" x14ac:dyDescent="0.25">
      <c r="A46" s="21" t="s">
        <v>33</v>
      </c>
      <c r="B46" s="9">
        <v>1001974</v>
      </c>
      <c r="C46" s="9">
        <v>128792</v>
      </c>
      <c r="D46" s="9">
        <v>1130766</v>
      </c>
      <c r="E46" s="10"/>
      <c r="F46" s="21" t="s">
        <v>42</v>
      </c>
      <c r="G46" s="9">
        <v>1029513</v>
      </c>
      <c r="H46" s="9">
        <v>833601</v>
      </c>
      <c r="I46" s="21" t="s">
        <v>117</v>
      </c>
      <c r="J46" s="9">
        <v>353140</v>
      </c>
      <c r="K46" s="9">
        <v>345845</v>
      </c>
      <c r="L46" s="9">
        <v>1343660</v>
      </c>
      <c r="M46" s="9">
        <v>1382653</v>
      </c>
      <c r="N46" s="35">
        <v>38993</v>
      </c>
      <c r="O46" s="95">
        <v>1500</v>
      </c>
      <c r="P46" s="95">
        <v>608</v>
      </c>
      <c r="Q46" s="95">
        <v>2108</v>
      </c>
      <c r="R46" s="95">
        <v>2600</v>
      </c>
      <c r="S46" s="95">
        <v>686</v>
      </c>
      <c r="T46" s="95">
        <v>3286</v>
      </c>
      <c r="U46" s="95">
        <v>2500</v>
      </c>
      <c r="V46" s="95">
        <v>160</v>
      </c>
      <c r="W46" s="95">
        <v>2660</v>
      </c>
      <c r="X46" s="95">
        <v>3723</v>
      </c>
      <c r="Y46" s="95">
        <v>1106</v>
      </c>
      <c r="Z46" s="95">
        <v>4829</v>
      </c>
      <c r="AA46" s="95">
        <v>3910</v>
      </c>
      <c r="AB46" s="95">
        <v>465</v>
      </c>
      <c r="AC46" s="95">
        <v>4375</v>
      </c>
      <c r="AD46" s="95">
        <v>2865</v>
      </c>
      <c r="AE46" s="95">
        <v>151</v>
      </c>
      <c r="AF46" s="95">
        <v>2816</v>
      </c>
      <c r="AG46" s="95">
        <v>1650</v>
      </c>
      <c r="AH46" s="95">
        <v>922</v>
      </c>
      <c r="AI46" s="95">
        <v>2572</v>
      </c>
      <c r="AJ46" s="95">
        <v>2596</v>
      </c>
      <c r="AK46" s="95">
        <v>724</v>
      </c>
      <c r="AL46" s="95">
        <v>3320</v>
      </c>
      <c r="AM46" s="95">
        <v>2739</v>
      </c>
      <c r="AN46" s="95">
        <v>219</v>
      </c>
      <c r="AO46" s="95">
        <v>3258</v>
      </c>
      <c r="AP46" s="95">
        <v>3070</v>
      </c>
      <c r="AQ46" s="95">
        <v>406</v>
      </c>
      <c r="AR46" s="95">
        <v>3476</v>
      </c>
      <c r="AS46" s="95">
        <v>1472</v>
      </c>
      <c r="AT46" s="95">
        <v>357</v>
      </c>
      <c r="AU46" s="95">
        <v>2129</v>
      </c>
      <c r="AV46" s="95">
        <v>2260</v>
      </c>
      <c r="AW46" s="95">
        <v>200</v>
      </c>
      <c r="AX46" s="95">
        <v>2460</v>
      </c>
      <c r="AY46" s="95">
        <v>1724</v>
      </c>
      <c r="AZ46" s="95">
        <v>598</v>
      </c>
      <c r="BA46" s="95">
        <v>2322</v>
      </c>
      <c r="BB46" s="95">
        <v>2185</v>
      </c>
      <c r="BC46" s="95">
        <v>100</v>
      </c>
      <c r="BD46" s="95">
        <v>2285</v>
      </c>
      <c r="BE46" s="95">
        <v>3559</v>
      </c>
      <c r="BF46" s="95">
        <v>108</v>
      </c>
      <c r="BG46" s="95">
        <v>3667</v>
      </c>
      <c r="BH46" s="95">
        <v>3168</v>
      </c>
      <c r="BI46" s="95">
        <v>0</v>
      </c>
      <c r="BJ46" s="95">
        <v>3168</v>
      </c>
      <c r="BK46" s="95">
        <v>2130</v>
      </c>
      <c r="BL46" s="95">
        <v>0</v>
      </c>
      <c r="BM46" s="95">
        <v>2130</v>
      </c>
      <c r="BN46" s="95">
        <v>2906</v>
      </c>
      <c r="BO46" s="95">
        <v>485</v>
      </c>
      <c r="BP46" s="95">
        <v>3391</v>
      </c>
      <c r="BQ46" s="95">
        <v>0</v>
      </c>
      <c r="BR46" s="95">
        <v>0</v>
      </c>
      <c r="BS46" s="95">
        <v>0</v>
      </c>
      <c r="BT46" s="95">
        <v>0</v>
      </c>
      <c r="BU46" s="95">
        <v>0</v>
      </c>
      <c r="BV46" s="95">
        <v>0</v>
      </c>
      <c r="BW46" s="95">
        <v>0</v>
      </c>
      <c r="BX46" s="95">
        <v>0</v>
      </c>
      <c r="BY46" s="95">
        <v>0</v>
      </c>
      <c r="BZ46" s="95">
        <v>0</v>
      </c>
      <c r="CA46" s="95">
        <v>0</v>
      </c>
      <c r="CB46" s="95">
        <v>0</v>
      </c>
      <c r="CC46" s="95">
        <v>0</v>
      </c>
      <c r="CD46" s="95">
        <v>0</v>
      </c>
      <c r="CE46" s="95">
        <v>0</v>
      </c>
      <c r="CF46" s="95">
        <v>0</v>
      </c>
      <c r="CG46" s="95">
        <v>0</v>
      </c>
      <c r="CH46" s="95">
        <v>0</v>
      </c>
      <c r="CI46" s="95">
        <v>47157</v>
      </c>
      <c r="CJ46" s="95">
        <v>7295</v>
      </c>
      <c r="CK46" s="95">
        <v>54452</v>
      </c>
    </row>
    <row r="47" spans="1:89" ht="20.05" customHeight="1" x14ac:dyDescent="0.25">
      <c r="A47" s="10"/>
      <c r="B47" s="10"/>
      <c r="C47" s="10"/>
      <c r="D47" s="22"/>
      <c r="E47" s="10"/>
      <c r="F47" s="10"/>
      <c r="G47" s="10"/>
      <c r="H47" s="81"/>
      <c r="I47" s="10"/>
      <c r="J47" s="10"/>
      <c r="K47" s="81"/>
      <c r="L47" s="10"/>
      <c r="M47" s="23"/>
      <c r="N47" s="35">
        <v>0</v>
      </c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7"/>
      <c r="CJ47" s="97"/>
      <c r="CK47" s="97"/>
    </row>
    <row r="48" spans="1:89" ht="20.05" customHeight="1" thickBot="1" x14ac:dyDescent="0.45">
      <c r="A48" s="176" t="s">
        <v>144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7"/>
      <c r="N48" s="35">
        <v>0</v>
      </c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7"/>
      <c r="CJ48" s="97"/>
      <c r="CK48" s="97"/>
    </row>
    <row r="49" spans="1:89" s="104" customFormat="1" ht="30.25" customHeight="1" x14ac:dyDescent="0.25">
      <c r="A49" s="121" t="s">
        <v>30</v>
      </c>
      <c r="B49" s="122">
        <v>250091</v>
      </c>
      <c r="C49" s="122">
        <v>213356</v>
      </c>
      <c r="D49" s="123">
        <v>-36735</v>
      </c>
      <c r="E49" s="124"/>
      <c r="F49" s="122" t="s">
        <v>113</v>
      </c>
      <c r="G49" s="122">
        <v>201411</v>
      </c>
      <c r="H49" s="122">
        <v>201411</v>
      </c>
      <c r="I49" s="122" t="s">
        <v>114</v>
      </c>
      <c r="J49" s="125">
        <v>48680</v>
      </c>
      <c r="K49" s="109">
        <v>48680</v>
      </c>
      <c r="L49" s="99">
        <v>250091</v>
      </c>
      <c r="M49" s="110">
        <v>250091</v>
      </c>
      <c r="N49" s="111">
        <v>0</v>
      </c>
      <c r="O49" s="140"/>
      <c r="P49" s="141"/>
      <c r="Q49" s="142"/>
      <c r="R49" s="140"/>
      <c r="S49" s="141"/>
      <c r="T49" s="142"/>
      <c r="U49" s="140"/>
      <c r="V49" s="141"/>
      <c r="W49" s="142"/>
      <c r="X49" s="140"/>
      <c r="Y49" s="141"/>
      <c r="Z49" s="142"/>
      <c r="AA49" s="140"/>
      <c r="AB49" s="141"/>
      <c r="AC49" s="146"/>
      <c r="AD49" s="140"/>
      <c r="AE49" s="141"/>
      <c r="AF49" s="146"/>
      <c r="AG49" s="141"/>
      <c r="AH49" s="141"/>
      <c r="AI49" s="141"/>
      <c r="AJ49" s="140"/>
      <c r="AK49" s="141"/>
      <c r="AL49" s="146"/>
      <c r="AM49" s="140"/>
      <c r="AN49" s="141"/>
      <c r="AO49" s="146"/>
      <c r="AP49" s="140"/>
      <c r="AQ49" s="141"/>
      <c r="AR49" s="146"/>
      <c r="AS49" s="141"/>
      <c r="AT49" s="141"/>
      <c r="AU49" s="141"/>
      <c r="AV49" s="141"/>
      <c r="AW49" s="141"/>
      <c r="AX49" s="141"/>
      <c r="AY49" s="140"/>
      <c r="AZ49" s="141"/>
      <c r="BA49" s="146"/>
      <c r="BB49" s="140"/>
      <c r="BC49" s="141"/>
      <c r="BD49" s="146"/>
      <c r="BE49" s="140"/>
      <c r="BF49" s="141"/>
      <c r="BG49" s="146"/>
      <c r="BH49" s="140"/>
      <c r="BI49" s="141"/>
      <c r="BJ49" s="146"/>
      <c r="BK49" s="140"/>
      <c r="BL49" s="141"/>
      <c r="BM49" s="146"/>
      <c r="BN49" s="140"/>
      <c r="BO49" s="141"/>
      <c r="BP49" s="146"/>
      <c r="BQ49" s="140"/>
      <c r="BR49" s="141"/>
      <c r="BS49" s="146"/>
      <c r="BT49" s="140"/>
      <c r="BU49" s="141"/>
      <c r="BV49" s="146"/>
      <c r="BW49" s="141"/>
      <c r="BX49" s="141"/>
      <c r="BY49" s="141"/>
      <c r="BZ49" s="140"/>
      <c r="CA49" s="141"/>
      <c r="CB49" s="146"/>
      <c r="CC49" s="140"/>
      <c r="CD49" s="141"/>
      <c r="CE49" s="146"/>
      <c r="CF49" s="140"/>
      <c r="CG49" s="141"/>
      <c r="CH49" s="146"/>
      <c r="CI49" s="140"/>
      <c r="CJ49" s="141"/>
      <c r="CK49" s="142"/>
    </row>
    <row r="50" spans="1:89" s="104" customFormat="1" ht="30.25" customHeight="1" x14ac:dyDescent="0.25">
      <c r="A50" s="136" t="s">
        <v>39</v>
      </c>
      <c r="B50" s="127"/>
      <c r="C50" s="127">
        <v>16635</v>
      </c>
      <c r="D50" s="128">
        <v>16635</v>
      </c>
      <c r="E50" s="129"/>
      <c r="F50" s="127" t="s">
        <v>120</v>
      </c>
      <c r="G50" s="127">
        <v>23656</v>
      </c>
      <c r="H50" s="127">
        <v>16635</v>
      </c>
      <c r="I50" s="127"/>
      <c r="J50" s="130">
        <v>0</v>
      </c>
      <c r="K50" s="105"/>
      <c r="L50" s="99">
        <v>16635</v>
      </c>
      <c r="M50" s="100">
        <v>23656</v>
      </c>
      <c r="N50" s="111"/>
      <c r="O50" s="102">
        <v>200</v>
      </c>
      <c r="P50" s="103"/>
      <c r="Q50" s="143">
        <v>200</v>
      </c>
      <c r="R50" s="102">
        <v>300</v>
      </c>
      <c r="S50" s="103"/>
      <c r="T50" s="143">
        <v>300</v>
      </c>
      <c r="U50" s="102">
        <v>400</v>
      </c>
      <c r="V50" s="103"/>
      <c r="W50" s="143">
        <v>400</v>
      </c>
      <c r="X50" s="102">
        <v>223</v>
      </c>
      <c r="Y50" s="103"/>
      <c r="Z50" s="143">
        <v>223</v>
      </c>
      <c r="AA50" s="102">
        <v>530</v>
      </c>
      <c r="AB50" s="103"/>
      <c r="AC50" s="147">
        <v>530</v>
      </c>
      <c r="AD50" s="102">
        <v>560</v>
      </c>
      <c r="AE50" s="103"/>
      <c r="AF50" s="147">
        <v>560</v>
      </c>
      <c r="AG50" s="103">
        <v>500</v>
      </c>
      <c r="AH50" s="103"/>
      <c r="AI50" s="103">
        <v>500</v>
      </c>
      <c r="AJ50" s="102">
        <v>567</v>
      </c>
      <c r="AK50" s="103"/>
      <c r="AL50" s="147">
        <v>567</v>
      </c>
      <c r="AM50" s="102">
        <v>300</v>
      </c>
      <c r="AN50" s="103"/>
      <c r="AO50" s="147">
        <v>300</v>
      </c>
      <c r="AP50" s="102">
        <v>300</v>
      </c>
      <c r="AQ50" s="103"/>
      <c r="AR50" s="147">
        <v>300</v>
      </c>
      <c r="AS50" s="103">
        <v>300</v>
      </c>
      <c r="AT50" s="103"/>
      <c r="AU50" s="103">
        <v>300</v>
      </c>
      <c r="AV50" s="103">
        <v>160</v>
      </c>
      <c r="AW50" s="103"/>
      <c r="AX50" s="103">
        <v>160</v>
      </c>
      <c r="AY50" s="102">
        <v>340</v>
      </c>
      <c r="AZ50" s="103">
        <v>0</v>
      </c>
      <c r="BA50" s="147">
        <v>340</v>
      </c>
      <c r="BB50" s="102">
        <v>341</v>
      </c>
      <c r="BC50" s="103">
        <v>0</v>
      </c>
      <c r="BD50" s="147">
        <v>341</v>
      </c>
      <c r="BE50" s="102">
        <v>600</v>
      </c>
      <c r="BF50" s="103">
        <v>0</v>
      </c>
      <c r="BG50" s="147">
        <v>600</v>
      </c>
      <c r="BH50" s="102">
        <v>600</v>
      </c>
      <c r="BI50" s="103">
        <v>0</v>
      </c>
      <c r="BJ50" s="147">
        <v>600</v>
      </c>
      <c r="BK50" s="102">
        <v>400</v>
      </c>
      <c r="BL50" s="103">
        <v>0</v>
      </c>
      <c r="BM50" s="147">
        <v>400</v>
      </c>
      <c r="BN50" s="102">
        <v>400</v>
      </c>
      <c r="BO50" s="103">
        <v>0</v>
      </c>
      <c r="BP50" s="147">
        <v>400</v>
      </c>
      <c r="BQ50" s="102"/>
      <c r="BR50" s="103">
        <v>0</v>
      </c>
      <c r="BS50" s="147">
        <v>0</v>
      </c>
      <c r="BT50" s="102"/>
      <c r="BU50" s="103">
        <v>0</v>
      </c>
      <c r="BV50" s="147">
        <v>0</v>
      </c>
      <c r="BW50" s="103"/>
      <c r="BX50" s="103">
        <v>0</v>
      </c>
      <c r="BY50" s="103">
        <v>0</v>
      </c>
      <c r="BZ50" s="102"/>
      <c r="CA50" s="103">
        <v>0</v>
      </c>
      <c r="CB50" s="147">
        <v>0</v>
      </c>
      <c r="CC50" s="102"/>
      <c r="CD50" s="103">
        <v>0</v>
      </c>
      <c r="CE50" s="147">
        <v>0</v>
      </c>
      <c r="CF50" s="102"/>
      <c r="CG50" s="103">
        <v>0</v>
      </c>
      <c r="CH50" s="147">
        <v>0</v>
      </c>
      <c r="CI50" s="102">
        <v>7021</v>
      </c>
      <c r="CJ50" s="103">
        <v>0</v>
      </c>
      <c r="CK50" s="143">
        <v>7021</v>
      </c>
    </row>
    <row r="51" spans="1:89" s="104" customFormat="1" ht="30.25" customHeight="1" thickBot="1" x14ac:dyDescent="0.3">
      <c r="A51" s="131" t="s">
        <v>40</v>
      </c>
      <c r="B51" s="132"/>
      <c r="C51" s="132">
        <v>20100</v>
      </c>
      <c r="D51" s="133">
        <v>20100</v>
      </c>
      <c r="E51" s="134"/>
      <c r="F51" s="132" t="s">
        <v>121</v>
      </c>
      <c r="G51" s="132">
        <v>29000</v>
      </c>
      <c r="H51" s="132">
        <v>20100</v>
      </c>
      <c r="I51" s="132"/>
      <c r="J51" s="135">
        <v>0</v>
      </c>
      <c r="K51" s="105"/>
      <c r="L51" s="99">
        <v>20100</v>
      </c>
      <c r="M51" s="106">
        <v>29000</v>
      </c>
      <c r="N51" s="111"/>
      <c r="O51" s="107">
        <v>100</v>
      </c>
      <c r="P51" s="108"/>
      <c r="Q51" s="144">
        <v>100</v>
      </c>
      <c r="R51" s="107">
        <v>800</v>
      </c>
      <c r="S51" s="108"/>
      <c r="T51" s="144">
        <v>800</v>
      </c>
      <c r="U51" s="107">
        <v>200</v>
      </c>
      <c r="V51" s="108"/>
      <c r="W51" s="144">
        <v>200</v>
      </c>
      <c r="X51" s="107">
        <v>1200</v>
      </c>
      <c r="Y51" s="108"/>
      <c r="Z51" s="144">
        <v>1200</v>
      </c>
      <c r="AA51" s="107">
        <v>800</v>
      </c>
      <c r="AB51" s="108"/>
      <c r="AC51" s="148">
        <v>800</v>
      </c>
      <c r="AD51" s="107">
        <v>600</v>
      </c>
      <c r="AE51" s="108"/>
      <c r="AF51" s="148">
        <v>600</v>
      </c>
      <c r="AG51" s="108">
        <v>200</v>
      </c>
      <c r="AH51" s="108"/>
      <c r="AI51" s="108">
        <v>200</v>
      </c>
      <c r="AJ51" s="107">
        <v>0</v>
      </c>
      <c r="AK51" s="108"/>
      <c r="AL51" s="148">
        <v>0</v>
      </c>
      <c r="AM51" s="107">
        <v>0</v>
      </c>
      <c r="AN51" s="108"/>
      <c r="AO51" s="148">
        <v>0</v>
      </c>
      <c r="AP51" s="107">
        <v>0</v>
      </c>
      <c r="AQ51" s="108"/>
      <c r="AR51" s="148">
        <v>0</v>
      </c>
      <c r="AS51" s="108">
        <v>0</v>
      </c>
      <c r="AT51" s="108"/>
      <c r="AU51" s="108">
        <v>0</v>
      </c>
      <c r="AV51" s="108">
        <v>1600</v>
      </c>
      <c r="AW51" s="108"/>
      <c r="AX51" s="108">
        <v>1600</v>
      </c>
      <c r="AY51" s="107">
        <v>400</v>
      </c>
      <c r="AZ51" s="108">
        <v>0</v>
      </c>
      <c r="BA51" s="148">
        <v>400</v>
      </c>
      <c r="BB51" s="107">
        <v>200</v>
      </c>
      <c r="BC51" s="108">
        <v>0</v>
      </c>
      <c r="BD51" s="148">
        <v>200</v>
      </c>
      <c r="BE51" s="107">
        <v>1200</v>
      </c>
      <c r="BF51" s="108">
        <v>0</v>
      </c>
      <c r="BG51" s="148">
        <v>1200</v>
      </c>
      <c r="BH51" s="107">
        <v>600</v>
      </c>
      <c r="BI51" s="108">
        <v>0</v>
      </c>
      <c r="BJ51" s="148">
        <v>600</v>
      </c>
      <c r="BK51" s="107">
        <v>400</v>
      </c>
      <c r="BL51" s="108">
        <v>0</v>
      </c>
      <c r="BM51" s="148">
        <v>400</v>
      </c>
      <c r="BN51" s="107">
        <v>600</v>
      </c>
      <c r="BO51" s="108">
        <v>0</v>
      </c>
      <c r="BP51" s="148">
        <v>600</v>
      </c>
      <c r="BQ51" s="107"/>
      <c r="BR51" s="108">
        <v>0</v>
      </c>
      <c r="BS51" s="148">
        <v>0</v>
      </c>
      <c r="BT51" s="107"/>
      <c r="BU51" s="108">
        <v>0</v>
      </c>
      <c r="BV51" s="148">
        <v>0</v>
      </c>
      <c r="BW51" s="108"/>
      <c r="BX51" s="108">
        <v>0</v>
      </c>
      <c r="BY51" s="108">
        <v>0</v>
      </c>
      <c r="BZ51" s="107"/>
      <c r="CA51" s="108">
        <v>0</v>
      </c>
      <c r="CB51" s="148">
        <v>0</v>
      </c>
      <c r="CC51" s="107"/>
      <c r="CD51" s="108">
        <v>0</v>
      </c>
      <c r="CE51" s="148">
        <v>0</v>
      </c>
      <c r="CF51" s="107"/>
      <c r="CG51" s="108">
        <v>0</v>
      </c>
      <c r="CH51" s="148">
        <v>0</v>
      </c>
      <c r="CI51" s="107">
        <v>8900</v>
      </c>
      <c r="CJ51" s="108">
        <v>0</v>
      </c>
      <c r="CK51" s="144">
        <v>8900</v>
      </c>
    </row>
    <row r="52" spans="1:89" ht="35.5" customHeight="1" x14ac:dyDescent="0.25">
      <c r="A52" s="40" t="s">
        <v>128</v>
      </c>
      <c r="D52" s="31"/>
      <c r="E52" s="10"/>
      <c r="F52" s="47" t="s">
        <v>113</v>
      </c>
      <c r="G52" s="9">
        <v>148755</v>
      </c>
      <c r="H52" s="47"/>
      <c r="I52" s="48" t="s">
        <v>114</v>
      </c>
      <c r="J52" s="9">
        <v>48680</v>
      </c>
      <c r="K52" s="41"/>
      <c r="L52" s="21"/>
      <c r="M52" s="9">
        <v>197435</v>
      </c>
      <c r="N52" s="35">
        <v>197435</v>
      </c>
      <c r="O52" s="95">
        <v>300</v>
      </c>
      <c r="P52" s="95">
        <v>0</v>
      </c>
      <c r="Q52" s="95">
        <v>300</v>
      </c>
      <c r="R52" s="95">
        <v>1100</v>
      </c>
      <c r="S52" s="95">
        <v>0</v>
      </c>
      <c r="T52" s="95">
        <v>1100</v>
      </c>
      <c r="U52" s="95">
        <v>600</v>
      </c>
      <c r="V52" s="95">
        <v>0</v>
      </c>
      <c r="W52" s="95">
        <v>600</v>
      </c>
      <c r="X52" s="95">
        <v>1423</v>
      </c>
      <c r="Y52" s="95">
        <v>0</v>
      </c>
      <c r="Z52" s="95">
        <v>1423</v>
      </c>
      <c r="AA52" s="95">
        <v>1330</v>
      </c>
      <c r="AB52" s="95">
        <v>0</v>
      </c>
      <c r="AC52" s="95">
        <v>1330</v>
      </c>
      <c r="AD52" s="95">
        <v>1160</v>
      </c>
      <c r="AE52" s="95">
        <v>0</v>
      </c>
      <c r="AF52" s="95">
        <v>1160</v>
      </c>
      <c r="AG52" s="95">
        <v>700</v>
      </c>
      <c r="AH52" s="95">
        <v>0</v>
      </c>
      <c r="AI52" s="95">
        <v>700</v>
      </c>
      <c r="AJ52" s="95">
        <v>567</v>
      </c>
      <c r="AK52" s="95">
        <v>0</v>
      </c>
      <c r="AL52" s="95">
        <v>567</v>
      </c>
      <c r="AM52" s="95">
        <v>300</v>
      </c>
      <c r="AN52" s="95">
        <v>0</v>
      </c>
      <c r="AO52" s="95">
        <v>300</v>
      </c>
      <c r="AP52" s="95">
        <v>300</v>
      </c>
      <c r="AQ52" s="95">
        <v>0</v>
      </c>
      <c r="AR52" s="95">
        <v>300</v>
      </c>
      <c r="AS52" s="95">
        <v>300</v>
      </c>
      <c r="AT52" s="95">
        <v>0</v>
      </c>
      <c r="AU52" s="95">
        <v>300</v>
      </c>
      <c r="AV52" s="95">
        <v>1760</v>
      </c>
      <c r="AW52" s="95">
        <v>0</v>
      </c>
      <c r="AX52" s="95">
        <v>1760</v>
      </c>
      <c r="AY52" s="95">
        <v>740</v>
      </c>
      <c r="AZ52" s="95">
        <v>0</v>
      </c>
      <c r="BA52" s="95">
        <v>740</v>
      </c>
      <c r="BB52" s="95">
        <v>541</v>
      </c>
      <c r="BC52" s="95">
        <v>0</v>
      </c>
      <c r="BD52" s="95">
        <v>541</v>
      </c>
      <c r="BE52" s="95">
        <v>1800</v>
      </c>
      <c r="BF52" s="95">
        <v>0</v>
      </c>
      <c r="BG52" s="95">
        <v>1800</v>
      </c>
      <c r="BH52" s="95">
        <v>1200</v>
      </c>
      <c r="BI52" s="95">
        <v>0</v>
      </c>
      <c r="BJ52" s="95">
        <v>1200</v>
      </c>
      <c r="BK52" s="95">
        <v>800</v>
      </c>
      <c r="BL52" s="95">
        <v>0</v>
      </c>
      <c r="BM52" s="95">
        <v>800</v>
      </c>
      <c r="BN52" s="95">
        <v>1000</v>
      </c>
      <c r="BO52" s="95">
        <v>0</v>
      </c>
      <c r="BP52" s="95">
        <v>1000</v>
      </c>
      <c r="BQ52" s="95">
        <v>0</v>
      </c>
      <c r="BR52" s="95">
        <v>0</v>
      </c>
      <c r="BS52" s="95">
        <v>0</v>
      </c>
      <c r="BT52" s="95">
        <v>0</v>
      </c>
      <c r="BU52" s="95">
        <v>0</v>
      </c>
      <c r="BV52" s="95">
        <v>0</v>
      </c>
      <c r="BW52" s="95">
        <v>0</v>
      </c>
      <c r="BX52" s="95">
        <v>0</v>
      </c>
      <c r="BY52" s="95"/>
      <c r="BZ52" s="95">
        <v>0</v>
      </c>
      <c r="CA52" s="95">
        <v>0</v>
      </c>
      <c r="CB52" s="95"/>
      <c r="CC52" s="95">
        <v>0</v>
      </c>
      <c r="CD52" s="95">
        <v>0</v>
      </c>
      <c r="CE52" s="95">
        <v>0</v>
      </c>
      <c r="CF52" s="95">
        <v>0</v>
      </c>
      <c r="CG52" s="95">
        <v>0</v>
      </c>
      <c r="CH52" s="95">
        <v>0</v>
      </c>
      <c r="CI52" s="95">
        <v>15921</v>
      </c>
      <c r="CJ52" s="95">
        <v>0</v>
      </c>
      <c r="CK52" s="95">
        <v>15921</v>
      </c>
    </row>
    <row r="53" spans="1:89" ht="20.05" customHeight="1" x14ac:dyDescent="0.25">
      <c r="A53" s="191"/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</row>
    <row r="54" spans="1:89" ht="14.95" customHeight="1" x14ac:dyDescent="0.25">
      <c r="A54" s="189" t="s">
        <v>41</v>
      </c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V54" s="188">
        <v>45026</v>
      </c>
      <c r="W54" s="188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J54" s="192">
        <v>45663</v>
      </c>
      <c r="CK54" s="192"/>
    </row>
    <row r="55" spans="1:89" x14ac:dyDescent="0.25">
      <c r="H55" s="2"/>
      <c r="M55" s="150"/>
    </row>
    <row r="57" spans="1:89" x14ac:dyDescent="0.25">
      <c r="G57" s="2"/>
      <c r="M57" s="150"/>
    </row>
    <row r="63" spans="1:89" x14ac:dyDescent="0.25">
      <c r="Q63" s="44" t="s">
        <v>131</v>
      </c>
    </row>
  </sheetData>
  <mergeCells count="54">
    <mergeCell ref="M9:M13"/>
    <mergeCell ref="A9:A13"/>
    <mergeCell ref="B9:B13"/>
    <mergeCell ref="C9:C13"/>
    <mergeCell ref="D9:D13"/>
    <mergeCell ref="L9:L13"/>
    <mergeCell ref="X5:Z5"/>
    <mergeCell ref="CC5:CE5"/>
    <mergeCell ref="BZ5:CB5"/>
    <mergeCell ref="CJ54:CK54"/>
    <mergeCell ref="AA5:AC5"/>
    <mergeCell ref="AD5:AF5"/>
    <mergeCell ref="BW5:BY5"/>
    <mergeCell ref="BQ5:BS5"/>
    <mergeCell ref="BN5:BP5"/>
    <mergeCell ref="BK5:BM5"/>
    <mergeCell ref="CF5:CH5"/>
    <mergeCell ref="AY5:BA5"/>
    <mergeCell ref="BB5:BD5"/>
    <mergeCell ref="BH5:BJ5"/>
    <mergeCell ref="BE5:BG5"/>
    <mergeCell ref="AG5:AI5"/>
    <mergeCell ref="AJ5:AL5"/>
    <mergeCell ref="AM5:AO5"/>
    <mergeCell ref="AP5:AR5"/>
    <mergeCell ref="AV5:AX5"/>
    <mergeCell ref="AS5:AU5"/>
    <mergeCell ref="V54:W54"/>
    <mergeCell ref="A54:M54"/>
    <mergeCell ref="M30:M33"/>
    <mergeCell ref="N30:N33"/>
    <mergeCell ref="L30:L33"/>
    <mergeCell ref="A53:M53"/>
    <mergeCell ref="N35:N36"/>
    <mergeCell ref="L35:L36"/>
    <mergeCell ref="B30:B33"/>
    <mergeCell ref="C30:C33"/>
    <mergeCell ref="D30:D33"/>
    <mergeCell ref="A1:CK2"/>
    <mergeCell ref="A48:M48"/>
    <mergeCell ref="C35:C36"/>
    <mergeCell ref="D35:D36"/>
    <mergeCell ref="M35:M36"/>
    <mergeCell ref="A30:A33"/>
    <mergeCell ref="D5:D7"/>
    <mergeCell ref="O5:Q5"/>
    <mergeCell ref="R5:T5"/>
    <mergeCell ref="CI5:CK5"/>
    <mergeCell ref="A35:A36"/>
    <mergeCell ref="B35:B36"/>
    <mergeCell ref="BT5:BV5"/>
    <mergeCell ref="G4:M4"/>
    <mergeCell ref="N9:N12"/>
    <mergeCell ref="U5:W5"/>
  </mergeCells>
  <printOptions horizontalCentered="1"/>
  <pageMargins left="0" right="0" top="0.35433070866141736" bottom="0" header="0.31496062992125984" footer="0.31496062992125984"/>
  <pageSetup paperSize="9" scale="4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0026-1211-41D8-B636-B9886BC26DC1}">
  <sheetPr>
    <pageSetUpPr fitToPage="1"/>
  </sheetPr>
  <dimension ref="A1:N62"/>
  <sheetViews>
    <sheetView topLeftCell="A7" workbookViewId="0">
      <selection activeCell="D18" sqref="D18"/>
    </sheetView>
  </sheetViews>
  <sheetFormatPr baseColWidth="10" defaultColWidth="9" defaultRowHeight="13.6" x14ac:dyDescent="0.25"/>
  <cols>
    <col min="1" max="1" width="36.625" style="1" customWidth="1"/>
    <col min="2" max="6" width="20.75" style="1" customWidth="1"/>
    <col min="7" max="7" width="1.25" style="1" customWidth="1"/>
    <col min="8" max="8" width="23.875" style="1" bestFit="1" customWidth="1"/>
    <col min="9" max="12" width="20.75" style="1" customWidth="1"/>
    <col min="13" max="13" width="20.75" style="75" customWidth="1"/>
    <col min="14" max="14" width="0" style="1" hidden="1" customWidth="1"/>
    <col min="15" max="16384" width="9" style="1"/>
  </cols>
  <sheetData>
    <row r="1" spans="1:14" ht="25.15" customHeight="1" x14ac:dyDescent="0.25"/>
    <row r="2" spans="1:14" ht="39.9" customHeight="1" x14ac:dyDescent="0.2">
      <c r="A2" s="170" t="s">
        <v>150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4" ht="39.9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76"/>
    </row>
    <row r="4" spans="1:14" ht="27.7" customHeight="1" x14ac:dyDescent="0.25">
      <c r="A4" s="10"/>
      <c r="B4" s="204" t="s">
        <v>42</v>
      </c>
      <c r="C4" s="204"/>
      <c r="D4" s="204"/>
      <c r="E4" s="204"/>
      <c r="F4" s="204"/>
      <c r="G4" s="42"/>
      <c r="H4" s="205" t="s">
        <v>117</v>
      </c>
      <c r="I4" s="205"/>
      <c r="J4" s="205"/>
      <c r="K4" s="205"/>
      <c r="L4" s="205"/>
      <c r="M4" s="77"/>
    </row>
    <row r="5" spans="1:14" ht="31.25" x14ac:dyDescent="0.2">
      <c r="A5" s="13" t="s">
        <v>0</v>
      </c>
      <c r="B5" s="61" t="s">
        <v>132</v>
      </c>
      <c r="C5" s="62" t="s">
        <v>134</v>
      </c>
      <c r="D5" s="62" t="s">
        <v>135</v>
      </c>
      <c r="E5" s="65" t="s">
        <v>136</v>
      </c>
      <c r="F5" s="63" t="s">
        <v>133</v>
      </c>
      <c r="G5" s="64"/>
      <c r="H5" s="68" t="s">
        <v>132</v>
      </c>
      <c r="I5" s="69" t="s">
        <v>134</v>
      </c>
      <c r="J5" s="69" t="s">
        <v>135</v>
      </c>
      <c r="K5" s="70" t="s">
        <v>137</v>
      </c>
      <c r="L5" s="70" t="s">
        <v>133</v>
      </c>
      <c r="M5" s="78" t="s">
        <v>119</v>
      </c>
    </row>
    <row r="6" spans="1:14" ht="25" customHeight="1" x14ac:dyDescent="0.25">
      <c r="A6" s="6" t="s">
        <v>2</v>
      </c>
      <c r="B6" s="7" t="s">
        <v>43</v>
      </c>
      <c r="C6" s="20">
        <v>118600</v>
      </c>
      <c r="D6" s="20">
        <v>99664</v>
      </c>
      <c r="E6" s="67">
        <v>25</v>
      </c>
      <c r="F6" s="8">
        <v>18911</v>
      </c>
      <c r="G6" s="66"/>
      <c r="H6" s="7" t="s">
        <v>44</v>
      </c>
      <c r="I6" s="20">
        <v>42200</v>
      </c>
      <c r="J6" s="20">
        <v>42141</v>
      </c>
      <c r="K6" s="67">
        <v>1</v>
      </c>
      <c r="L6" s="8">
        <v>58</v>
      </c>
      <c r="M6" s="88">
        <v>141805</v>
      </c>
      <c r="N6" s="2">
        <v>141805</v>
      </c>
    </row>
    <row r="7" spans="1:14" ht="25" customHeight="1" x14ac:dyDescent="0.25">
      <c r="A7" s="207" t="s">
        <v>4</v>
      </c>
      <c r="B7" s="7" t="s">
        <v>47</v>
      </c>
      <c r="C7" s="20">
        <v>158600</v>
      </c>
      <c r="D7" s="20">
        <v>153163</v>
      </c>
      <c r="E7" s="67">
        <v>1</v>
      </c>
      <c r="F7" s="8">
        <v>5436</v>
      </c>
      <c r="G7" s="33"/>
      <c r="H7" s="7" t="s">
        <v>48</v>
      </c>
      <c r="I7" s="20">
        <v>70400</v>
      </c>
      <c r="J7" s="20">
        <v>70400</v>
      </c>
      <c r="K7" s="67"/>
      <c r="L7" s="8">
        <v>0</v>
      </c>
      <c r="M7" s="206">
        <v>259407</v>
      </c>
      <c r="N7" s="2">
        <v>223563</v>
      </c>
    </row>
    <row r="8" spans="1:14" ht="25" customHeight="1" x14ac:dyDescent="0.25">
      <c r="A8" s="208"/>
      <c r="B8" s="7" t="s">
        <v>49</v>
      </c>
      <c r="C8" s="20">
        <v>5200</v>
      </c>
      <c r="D8" s="20">
        <v>5094</v>
      </c>
      <c r="E8" s="67"/>
      <c r="F8" s="8">
        <v>106</v>
      </c>
      <c r="G8" s="33"/>
      <c r="H8" s="7" t="s">
        <v>50</v>
      </c>
      <c r="I8" s="20">
        <v>1400</v>
      </c>
      <c r="J8" s="20">
        <v>1399</v>
      </c>
      <c r="K8" s="67"/>
      <c r="L8" s="8">
        <v>1</v>
      </c>
      <c r="M8" s="206"/>
      <c r="N8" s="2">
        <v>6493</v>
      </c>
    </row>
    <row r="9" spans="1:14" ht="25" customHeight="1" x14ac:dyDescent="0.25">
      <c r="A9" s="208"/>
      <c r="B9" s="7" t="s">
        <v>45</v>
      </c>
      <c r="C9" s="20">
        <v>3400</v>
      </c>
      <c r="D9" s="20">
        <v>3068</v>
      </c>
      <c r="E9" s="67">
        <v>1</v>
      </c>
      <c r="F9" s="8">
        <v>331</v>
      </c>
      <c r="G9" s="33"/>
      <c r="H9" s="7" t="s">
        <v>146</v>
      </c>
      <c r="I9" s="20">
        <v>800</v>
      </c>
      <c r="J9" s="20">
        <v>462</v>
      </c>
      <c r="K9" s="67"/>
      <c r="L9" s="8">
        <v>338</v>
      </c>
      <c r="M9" s="206"/>
      <c r="N9" s="2"/>
    </row>
    <row r="10" spans="1:14" ht="25" customHeight="1" x14ac:dyDescent="0.25">
      <c r="A10" s="208"/>
      <c r="B10" s="7" t="s">
        <v>75</v>
      </c>
      <c r="C10" s="20">
        <v>4200</v>
      </c>
      <c r="D10" s="20">
        <v>4176</v>
      </c>
      <c r="E10" s="67">
        <v>18</v>
      </c>
      <c r="F10" s="8">
        <v>6</v>
      </c>
      <c r="G10" s="33"/>
      <c r="H10" s="7" t="s">
        <v>76</v>
      </c>
      <c r="I10" s="20">
        <v>3000</v>
      </c>
      <c r="J10" s="20">
        <v>3000</v>
      </c>
      <c r="K10" s="67"/>
      <c r="L10" s="8">
        <v>0</v>
      </c>
      <c r="M10" s="206"/>
      <c r="N10" s="2">
        <v>7176</v>
      </c>
    </row>
    <row r="11" spans="1:14" ht="25" customHeight="1" x14ac:dyDescent="0.25">
      <c r="A11" s="209"/>
      <c r="B11" s="7" t="s">
        <v>109</v>
      </c>
      <c r="C11" s="20">
        <v>16400</v>
      </c>
      <c r="D11" s="20">
        <v>15848</v>
      </c>
      <c r="E11" s="67">
        <v>3</v>
      </c>
      <c r="F11" s="8">
        <v>549</v>
      </c>
      <c r="G11" s="33"/>
      <c r="H11" s="7" t="s">
        <v>110</v>
      </c>
      <c r="I11" s="20">
        <v>3400</v>
      </c>
      <c r="J11" s="20">
        <v>2797</v>
      </c>
      <c r="K11" s="67"/>
      <c r="L11" s="8">
        <v>603</v>
      </c>
      <c r="M11" s="206"/>
      <c r="N11" s="2"/>
    </row>
    <row r="12" spans="1:14" ht="25" customHeight="1" x14ac:dyDescent="0.25">
      <c r="A12" s="6" t="s">
        <v>5</v>
      </c>
      <c r="B12" s="7" t="s">
        <v>51</v>
      </c>
      <c r="C12" s="20">
        <v>4400</v>
      </c>
      <c r="D12" s="20">
        <v>4395</v>
      </c>
      <c r="E12" s="67">
        <v>1</v>
      </c>
      <c r="F12" s="8">
        <v>4</v>
      </c>
      <c r="G12" s="33"/>
      <c r="H12" s="7" t="s">
        <v>52</v>
      </c>
      <c r="I12" s="20">
        <v>2200</v>
      </c>
      <c r="J12" s="20">
        <v>2038</v>
      </c>
      <c r="K12" s="67"/>
      <c r="L12" s="8">
        <v>162</v>
      </c>
      <c r="M12" s="88">
        <v>6433</v>
      </c>
      <c r="N12" s="2">
        <v>6433</v>
      </c>
    </row>
    <row r="13" spans="1:14" ht="25" customHeight="1" x14ac:dyDescent="0.25">
      <c r="A13" s="6" t="s">
        <v>6</v>
      </c>
      <c r="B13" s="7" t="s">
        <v>55</v>
      </c>
      <c r="C13" s="20">
        <v>3600</v>
      </c>
      <c r="D13" s="20">
        <v>2930</v>
      </c>
      <c r="E13" s="67"/>
      <c r="F13" s="8">
        <v>670</v>
      </c>
      <c r="G13" s="33"/>
      <c r="H13" s="7" t="s">
        <v>56</v>
      </c>
      <c r="I13" s="20">
        <v>1800</v>
      </c>
      <c r="J13" s="20">
        <v>1773</v>
      </c>
      <c r="K13" s="67"/>
      <c r="L13" s="8">
        <v>27</v>
      </c>
      <c r="M13" s="88">
        <v>4703</v>
      </c>
      <c r="N13" s="2">
        <v>4703</v>
      </c>
    </row>
    <row r="14" spans="1:14" ht="25" customHeight="1" x14ac:dyDescent="0.25">
      <c r="A14" s="6" t="s">
        <v>7</v>
      </c>
      <c r="B14" s="7" t="s">
        <v>57</v>
      </c>
      <c r="C14" s="20">
        <v>3400</v>
      </c>
      <c r="D14" s="20">
        <v>3395</v>
      </c>
      <c r="E14" s="67"/>
      <c r="F14" s="8">
        <v>5</v>
      </c>
      <c r="G14" s="33"/>
      <c r="H14" s="7" t="s">
        <v>58</v>
      </c>
      <c r="I14" s="20">
        <v>1400</v>
      </c>
      <c r="J14" s="20">
        <v>1001</v>
      </c>
      <c r="K14" s="67"/>
      <c r="L14" s="8">
        <v>399</v>
      </c>
      <c r="M14" s="88">
        <v>4396</v>
      </c>
      <c r="N14" s="2">
        <v>4396</v>
      </c>
    </row>
    <row r="15" spans="1:14" ht="25" customHeight="1" x14ac:dyDescent="0.25">
      <c r="A15" s="6" t="s">
        <v>8</v>
      </c>
      <c r="B15" s="7" t="s">
        <v>59</v>
      </c>
      <c r="C15" s="20">
        <v>2200</v>
      </c>
      <c r="D15" s="20">
        <v>2200</v>
      </c>
      <c r="E15" s="67"/>
      <c r="F15" s="8">
        <v>0</v>
      </c>
      <c r="G15" s="33"/>
      <c r="H15" s="7" t="s">
        <v>60</v>
      </c>
      <c r="I15" s="20">
        <v>1000</v>
      </c>
      <c r="J15" s="20">
        <v>886</v>
      </c>
      <c r="K15" s="67"/>
      <c r="L15" s="8">
        <v>114</v>
      </c>
      <c r="M15" s="88">
        <v>3086</v>
      </c>
      <c r="N15" s="2">
        <v>3086</v>
      </c>
    </row>
    <row r="16" spans="1:14" ht="25" customHeight="1" x14ac:dyDescent="0.25">
      <c r="A16" s="6" t="s">
        <v>9</v>
      </c>
      <c r="B16" s="7" t="s">
        <v>61</v>
      </c>
      <c r="C16" s="20">
        <v>2400</v>
      </c>
      <c r="D16" s="20">
        <v>2398</v>
      </c>
      <c r="E16" s="67"/>
      <c r="F16" s="8">
        <v>2</v>
      </c>
      <c r="G16" s="33"/>
      <c r="H16" s="7" t="s">
        <v>62</v>
      </c>
      <c r="I16" s="20">
        <v>1000</v>
      </c>
      <c r="J16" s="20">
        <v>800</v>
      </c>
      <c r="K16" s="67"/>
      <c r="L16" s="8">
        <v>200</v>
      </c>
      <c r="M16" s="88">
        <v>3198</v>
      </c>
      <c r="N16" s="2">
        <v>3198</v>
      </c>
    </row>
    <row r="17" spans="1:14" ht="25" customHeight="1" x14ac:dyDescent="0.25">
      <c r="A17" s="6" t="s">
        <v>10</v>
      </c>
      <c r="B17" s="7" t="s">
        <v>63</v>
      </c>
      <c r="C17" s="20">
        <v>8000</v>
      </c>
      <c r="D17" s="20">
        <v>7658</v>
      </c>
      <c r="E17" s="67"/>
      <c r="F17" s="8">
        <v>342</v>
      </c>
      <c r="G17" s="33"/>
      <c r="H17" s="7" t="s">
        <v>64</v>
      </c>
      <c r="I17" s="20">
        <v>3800</v>
      </c>
      <c r="J17" s="20">
        <v>3768</v>
      </c>
      <c r="K17" s="67"/>
      <c r="L17" s="8">
        <v>32</v>
      </c>
      <c r="M17" s="88">
        <v>11426</v>
      </c>
      <c r="N17" s="2">
        <v>11426</v>
      </c>
    </row>
    <row r="18" spans="1:14" ht="25" customHeight="1" x14ac:dyDescent="0.25">
      <c r="A18" s="6" t="s">
        <v>11</v>
      </c>
      <c r="B18" s="7" t="s">
        <v>65</v>
      </c>
      <c r="C18" s="20">
        <v>3600</v>
      </c>
      <c r="D18" s="20">
        <v>3483</v>
      </c>
      <c r="E18" s="67"/>
      <c r="F18" s="8">
        <v>117</v>
      </c>
      <c r="G18" s="33"/>
      <c r="H18" s="7" t="s">
        <v>66</v>
      </c>
      <c r="I18" s="20">
        <v>1000</v>
      </c>
      <c r="J18" s="20">
        <v>800</v>
      </c>
      <c r="K18" s="67"/>
      <c r="L18" s="8">
        <v>200</v>
      </c>
      <c r="M18" s="88">
        <v>4283</v>
      </c>
      <c r="N18" s="2">
        <v>4283</v>
      </c>
    </row>
    <row r="19" spans="1:14" ht="25" customHeight="1" x14ac:dyDescent="0.25">
      <c r="A19" s="6" t="s">
        <v>12</v>
      </c>
      <c r="B19" s="7" t="s">
        <v>67</v>
      </c>
      <c r="C19" s="20">
        <v>3800</v>
      </c>
      <c r="D19" s="20">
        <v>3461</v>
      </c>
      <c r="E19" s="67"/>
      <c r="F19" s="8">
        <v>339</v>
      </c>
      <c r="G19" s="33"/>
      <c r="H19" s="7" t="s">
        <v>68</v>
      </c>
      <c r="I19" s="20">
        <v>1400</v>
      </c>
      <c r="J19" s="20">
        <v>1323</v>
      </c>
      <c r="K19" s="67"/>
      <c r="L19" s="8">
        <v>77</v>
      </c>
      <c r="M19" s="88">
        <v>4784</v>
      </c>
      <c r="N19" s="2">
        <v>4784</v>
      </c>
    </row>
    <row r="20" spans="1:14" ht="25" customHeight="1" x14ac:dyDescent="0.25">
      <c r="A20" s="6" t="s">
        <v>13</v>
      </c>
      <c r="B20" s="7" t="s">
        <v>69</v>
      </c>
      <c r="C20" s="20">
        <v>4800</v>
      </c>
      <c r="D20" s="20">
        <v>4791</v>
      </c>
      <c r="E20" s="67">
        <v>1</v>
      </c>
      <c r="F20" s="8">
        <v>8</v>
      </c>
      <c r="G20" s="33"/>
      <c r="H20" s="7" t="s">
        <v>70</v>
      </c>
      <c r="I20" s="20">
        <v>2200</v>
      </c>
      <c r="J20" s="20">
        <v>2118</v>
      </c>
      <c r="K20" s="67"/>
      <c r="L20" s="8">
        <v>82</v>
      </c>
      <c r="M20" s="88">
        <v>6909</v>
      </c>
      <c r="N20" s="2">
        <v>6909</v>
      </c>
    </row>
    <row r="21" spans="1:14" ht="25" customHeight="1" x14ac:dyDescent="0.25">
      <c r="A21" s="6" t="s">
        <v>14</v>
      </c>
      <c r="B21" s="7" t="s">
        <v>71</v>
      </c>
      <c r="C21" s="20">
        <v>14400</v>
      </c>
      <c r="D21" s="20">
        <v>14342</v>
      </c>
      <c r="E21" s="67">
        <v>20</v>
      </c>
      <c r="F21" s="8">
        <v>38</v>
      </c>
      <c r="G21" s="33"/>
      <c r="H21" s="7" t="s">
        <v>72</v>
      </c>
      <c r="I21" s="20">
        <v>8800</v>
      </c>
      <c r="J21" s="20">
        <v>8394</v>
      </c>
      <c r="K21" s="67">
        <v>16</v>
      </c>
      <c r="L21" s="8">
        <v>390</v>
      </c>
      <c r="M21" s="88">
        <v>22736</v>
      </c>
      <c r="N21" s="2">
        <v>22736</v>
      </c>
    </row>
    <row r="22" spans="1:14" ht="25" customHeight="1" x14ac:dyDescent="0.25">
      <c r="A22" s="6" t="s">
        <v>15</v>
      </c>
      <c r="B22" s="7" t="s">
        <v>73</v>
      </c>
      <c r="C22" s="20">
        <v>18200</v>
      </c>
      <c r="D22" s="20">
        <v>18180</v>
      </c>
      <c r="E22" s="67"/>
      <c r="F22" s="8">
        <v>20</v>
      </c>
      <c r="G22" s="33"/>
      <c r="H22" s="7" t="s">
        <v>74</v>
      </c>
      <c r="I22" s="20">
        <v>8600</v>
      </c>
      <c r="J22" s="20">
        <v>8518</v>
      </c>
      <c r="K22" s="67"/>
      <c r="L22" s="8">
        <v>82</v>
      </c>
      <c r="M22" s="88">
        <v>26698</v>
      </c>
      <c r="N22" s="2">
        <v>26698</v>
      </c>
    </row>
    <row r="23" spans="1:14" ht="25" customHeight="1" x14ac:dyDescent="0.25">
      <c r="A23" s="6" t="s">
        <v>16</v>
      </c>
      <c r="B23" s="7" t="s">
        <v>77</v>
      </c>
      <c r="C23" s="20">
        <v>13800</v>
      </c>
      <c r="D23" s="20">
        <v>13799</v>
      </c>
      <c r="E23" s="67"/>
      <c r="F23" s="8">
        <v>1</v>
      </c>
      <c r="G23" s="33"/>
      <c r="H23" s="7" t="s">
        <v>78</v>
      </c>
      <c r="I23" s="20">
        <v>6200</v>
      </c>
      <c r="J23" s="20">
        <v>6200</v>
      </c>
      <c r="K23" s="67"/>
      <c r="L23" s="8">
        <v>0</v>
      </c>
      <c r="M23" s="88">
        <v>19999</v>
      </c>
      <c r="N23" s="2">
        <v>19999</v>
      </c>
    </row>
    <row r="24" spans="1:14" ht="25" customHeight="1" x14ac:dyDescent="0.25">
      <c r="A24" s="6" t="s">
        <v>17</v>
      </c>
      <c r="B24" s="7" t="s">
        <v>79</v>
      </c>
      <c r="C24" s="20">
        <v>25600</v>
      </c>
      <c r="D24" s="20">
        <v>25585</v>
      </c>
      <c r="E24" s="67"/>
      <c r="F24" s="8">
        <v>15</v>
      </c>
      <c r="G24" s="33"/>
      <c r="H24" s="7" t="s">
        <v>80</v>
      </c>
      <c r="I24" s="20">
        <v>7400</v>
      </c>
      <c r="J24" s="20">
        <v>7203</v>
      </c>
      <c r="K24" s="67"/>
      <c r="L24" s="8">
        <v>197</v>
      </c>
      <c r="M24" s="88">
        <v>32788</v>
      </c>
      <c r="N24" s="2">
        <v>32788</v>
      </c>
    </row>
    <row r="25" spans="1:14" ht="25" customHeight="1" x14ac:dyDescent="0.25">
      <c r="A25" s="6" t="s">
        <v>18</v>
      </c>
      <c r="B25" s="7" t="s">
        <v>81</v>
      </c>
      <c r="C25" s="20">
        <v>600</v>
      </c>
      <c r="D25" s="20">
        <v>0</v>
      </c>
      <c r="E25" s="67"/>
      <c r="F25" s="8">
        <v>600</v>
      </c>
      <c r="G25" s="33"/>
      <c r="H25" s="7" t="s">
        <v>82</v>
      </c>
      <c r="I25" s="20">
        <v>200</v>
      </c>
      <c r="J25" s="20">
        <v>200</v>
      </c>
      <c r="K25" s="67"/>
      <c r="L25" s="8">
        <v>0</v>
      </c>
      <c r="M25" s="88">
        <v>200</v>
      </c>
      <c r="N25" s="2">
        <v>200</v>
      </c>
    </row>
    <row r="26" spans="1:14" ht="25" customHeight="1" x14ac:dyDescent="0.25">
      <c r="A26" s="6" t="s">
        <v>19</v>
      </c>
      <c r="B26" s="7" t="s">
        <v>83</v>
      </c>
      <c r="C26" s="20">
        <v>5200</v>
      </c>
      <c r="D26" s="20">
        <v>5120</v>
      </c>
      <c r="E26" s="67"/>
      <c r="F26" s="8">
        <v>80</v>
      </c>
      <c r="G26" s="33"/>
      <c r="H26" s="7" t="s">
        <v>84</v>
      </c>
      <c r="I26" s="20">
        <v>200</v>
      </c>
      <c r="J26" s="20">
        <v>200</v>
      </c>
      <c r="K26" s="67"/>
      <c r="L26" s="8">
        <v>0</v>
      </c>
      <c r="M26" s="88">
        <v>5320</v>
      </c>
      <c r="N26" s="2">
        <v>5320</v>
      </c>
    </row>
    <row r="27" spans="1:14" ht="25" customHeight="1" x14ac:dyDescent="0.25">
      <c r="A27" s="6" t="s">
        <v>20</v>
      </c>
      <c r="B27" s="7" t="s">
        <v>85</v>
      </c>
      <c r="C27" s="20">
        <v>2200</v>
      </c>
      <c r="D27" s="20">
        <v>2200</v>
      </c>
      <c r="E27" s="67"/>
      <c r="F27" s="8">
        <v>0</v>
      </c>
      <c r="G27" s="33"/>
      <c r="H27" s="7" t="s">
        <v>86</v>
      </c>
      <c r="I27" s="20">
        <v>1000</v>
      </c>
      <c r="J27" s="20">
        <v>1000</v>
      </c>
      <c r="K27" s="67"/>
      <c r="L27" s="8">
        <v>0</v>
      </c>
      <c r="M27" s="88">
        <v>3200</v>
      </c>
      <c r="N27" s="2">
        <v>3200</v>
      </c>
    </row>
    <row r="28" spans="1:14" ht="25" customHeight="1" x14ac:dyDescent="0.25">
      <c r="A28" s="164" t="s">
        <v>21</v>
      </c>
      <c r="B28" s="7" t="s">
        <v>87</v>
      </c>
      <c r="C28" s="20">
        <v>36600</v>
      </c>
      <c r="D28" s="20">
        <v>36535</v>
      </c>
      <c r="E28" s="67">
        <v>29</v>
      </c>
      <c r="F28" s="8">
        <v>36</v>
      </c>
      <c r="G28" s="33"/>
      <c r="H28" s="7" t="s">
        <v>88</v>
      </c>
      <c r="I28" s="20">
        <v>19400</v>
      </c>
      <c r="J28" s="20">
        <v>18679</v>
      </c>
      <c r="K28" s="67">
        <v>3</v>
      </c>
      <c r="L28" s="8">
        <v>718</v>
      </c>
      <c r="M28" s="203">
        <v>64605</v>
      </c>
      <c r="N28" s="2">
        <v>55214</v>
      </c>
    </row>
    <row r="29" spans="1:14" ht="25" customHeight="1" x14ac:dyDescent="0.25">
      <c r="A29" s="164"/>
      <c r="B29" s="7" t="s">
        <v>53</v>
      </c>
      <c r="C29" s="20">
        <v>800</v>
      </c>
      <c r="D29" s="20">
        <v>800</v>
      </c>
      <c r="E29" s="67"/>
      <c r="F29" s="8">
        <v>0</v>
      </c>
      <c r="G29" s="33"/>
      <c r="H29" s="7" t="s">
        <v>54</v>
      </c>
      <c r="I29" s="20">
        <v>200</v>
      </c>
      <c r="J29" s="20">
        <v>0</v>
      </c>
      <c r="K29" s="67"/>
      <c r="L29" s="8">
        <v>200</v>
      </c>
      <c r="M29" s="203"/>
      <c r="N29" s="2">
        <v>800</v>
      </c>
    </row>
    <row r="30" spans="1:14" ht="25" customHeight="1" x14ac:dyDescent="0.25">
      <c r="A30" s="164"/>
      <c r="B30" s="7" t="s">
        <v>99</v>
      </c>
      <c r="C30" s="20">
        <v>6200</v>
      </c>
      <c r="D30" s="20">
        <v>6200</v>
      </c>
      <c r="E30" s="67"/>
      <c r="F30" s="8">
        <v>0</v>
      </c>
      <c r="G30" s="33"/>
      <c r="H30" s="7" t="s">
        <v>100</v>
      </c>
      <c r="I30" s="20">
        <v>2000</v>
      </c>
      <c r="J30" s="20">
        <v>1999</v>
      </c>
      <c r="K30" s="67"/>
      <c r="L30" s="8">
        <v>1</v>
      </c>
      <c r="M30" s="203"/>
      <c r="N30" s="2">
        <v>8199</v>
      </c>
    </row>
    <row r="31" spans="1:14" ht="25" customHeight="1" x14ac:dyDescent="0.25">
      <c r="A31" s="164"/>
      <c r="B31" s="7" t="s">
        <v>89</v>
      </c>
      <c r="C31" s="20">
        <v>200</v>
      </c>
      <c r="D31" s="20">
        <v>200</v>
      </c>
      <c r="E31" s="67"/>
      <c r="F31" s="8">
        <v>0</v>
      </c>
      <c r="G31" s="33"/>
      <c r="H31" s="7" t="s">
        <v>90</v>
      </c>
      <c r="I31" s="20">
        <v>200</v>
      </c>
      <c r="J31" s="20">
        <v>192</v>
      </c>
      <c r="K31" s="67"/>
      <c r="L31" s="8">
        <v>8</v>
      </c>
      <c r="M31" s="203"/>
      <c r="N31" s="2">
        <v>392</v>
      </c>
    </row>
    <row r="32" spans="1:14" ht="25" customHeight="1" x14ac:dyDescent="0.25">
      <c r="A32" s="6" t="s">
        <v>22</v>
      </c>
      <c r="B32" s="7" t="s">
        <v>145</v>
      </c>
      <c r="C32" s="20">
        <v>600</v>
      </c>
      <c r="D32" s="20">
        <v>435</v>
      </c>
      <c r="E32" s="67"/>
      <c r="F32" s="8">
        <v>165</v>
      </c>
      <c r="G32" s="33"/>
      <c r="H32" s="7" t="s">
        <v>96</v>
      </c>
      <c r="I32" s="20">
        <v>2800</v>
      </c>
      <c r="J32" s="20">
        <v>2791</v>
      </c>
      <c r="K32" s="67">
        <v>4</v>
      </c>
      <c r="L32" s="8">
        <v>5</v>
      </c>
      <c r="M32" s="88">
        <v>3226</v>
      </c>
      <c r="N32" s="2">
        <v>3226</v>
      </c>
    </row>
    <row r="33" spans="1:14" ht="25" customHeight="1" x14ac:dyDescent="0.25">
      <c r="A33" s="164" t="s">
        <v>23</v>
      </c>
      <c r="B33" s="7" t="s">
        <v>92</v>
      </c>
      <c r="C33" s="20">
        <v>5000</v>
      </c>
      <c r="D33" s="20">
        <v>4755</v>
      </c>
      <c r="E33" s="67"/>
      <c r="F33" s="8">
        <v>245</v>
      </c>
      <c r="G33" s="33"/>
      <c r="H33" s="7" t="s">
        <v>93</v>
      </c>
      <c r="I33" s="20">
        <v>4000</v>
      </c>
      <c r="J33" s="20">
        <v>3982</v>
      </c>
      <c r="K33" s="67"/>
      <c r="L33" s="8">
        <v>18</v>
      </c>
      <c r="M33" s="203">
        <v>10137</v>
      </c>
      <c r="N33" s="2">
        <v>8737</v>
      </c>
    </row>
    <row r="34" spans="1:14" ht="25" customHeight="1" x14ac:dyDescent="0.25">
      <c r="A34" s="164"/>
      <c r="B34" s="7" t="s">
        <v>94</v>
      </c>
      <c r="C34" s="20">
        <v>1200</v>
      </c>
      <c r="D34" s="20">
        <v>1200</v>
      </c>
      <c r="E34" s="67"/>
      <c r="F34" s="8">
        <v>0</v>
      </c>
      <c r="G34" s="33"/>
      <c r="H34" s="7" t="s">
        <v>95</v>
      </c>
      <c r="I34" s="20">
        <v>200</v>
      </c>
      <c r="J34" s="20">
        <v>200</v>
      </c>
      <c r="K34" s="67"/>
      <c r="L34" s="8">
        <v>0</v>
      </c>
      <c r="M34" s="203"/>
      <c r="N34" s="2">
        <v>1400</v>
      </c>
    </row>
    <row r="35" spans="1:14" ht="25" customHeight="1" x14ac:dyDescent="0.25">
      <c r="A35" s="6" t="s">
        <v>32</v>
      </c>
      <c r="B35" s="7" t="s">
        <v>32</v>
      </c>
      <c r="C35" s="20">
        <v>8800</v>
      </c>
      <c r="D35" s="20">
        <v>6193</v>
      </c>
      <c r="E35" s="67"/>
      <c r="F35" s="8">
        <v>2607</v>
      </c>
      <c r="G35" s="33"/>
      <c r="H35" s="7" t="s">
        <v>91</v>
      </c>
      <c r="I35" s="20">
        <v>2400</v>
      </c>
      <c r="J35" s="20">
        <v>2391</v>
      </c>
      <c r="K35" s="67">
        <v>1</v>
      </c>
      <c r="L35" s="8">
        <v>8</v>
      </c>
      <c r="M35" s="88">
        <v>8584</v>
      </c>
      <c r="N35" s="2">
        <v>8584</v>
      </c>
    </row>
    <row r="36" spans="1:14" ht="25" customHeight="1" x14ac:dyDescent="0.25">
      <c r="A36" s="6" t="s">
        <v>24</v>
      </c>
      <c r="B36" s="7" t="s">
        <v>97</v>
      </c>
      <c r="C36" s="20">
        <v>5360</v>
      </c>
      <c r="D36" s="20">
        <v>5359</v>
      </c>
      <c r="E36" s="67"/>
      <c r="F36" s="8">
        <v>1</v>
      </c>
      <c r="G36" s="33"/>
      <c r="H36" s="7" t="s">
        <v>98</v>
      </c>
      <c r="I36" s="20">
        <v>1600</v>
      </c>
      <c r="J36" s="20">
        <v>1597</v>
      </c>
      <c r="K36" s="67">
        <v>3</v>
      </c>
      <c r="L36" s="8">
        <v>0</v>
      </c>
      <c r="M36" s="88">
        <v>6956</v>
      </c>
      <c r="N36" s="2">
        <v>6956</v>
      </c>
    </row>
    <row r="37" spans="1:14" ht="25" customHeight="1" x14ac:dyDescent="0.25">
      <c r="A37" s="6" t="s">
        <v>38</v>
      </c>
      <c r="B37" s="7" t="s">
        <v>107</v>
      </c>
      <c r="C37" s="20">
        <v>64600</v>
      </c>
      <c r="D37" s="20">
        <v>64522</v>
      </c>
      <c r="E37" s="67">
        <v>38</v>
      </c>
      <c r="F37" s="8">
        <v>40</v>
      </c>
      <c r="G37" s="33"/>
      <c r="H37" s="7" t="s">
        <v>108</v>
      </c>
      <c r="I37" s="20">
        <v>15600</v>
      </c>
      <c r="J37" s="20">
        <v>15401</v>
      </c>
      <c r="K37" s="67">
        <v>16</v>
      </c>
      <c r="L37" s="8">
        <v>183</v>
      </c>
      <c r="M37" s="88">
        <v>79923</v>
      </c>
      <c r="N37" s="2">
        <v>79923</v>
      </c>
    </row>
    <row r="38" spans="1:14" ht="25" customHeight="1" x14ac:dyDescent="0.25">
      <c r="A38" s="6" t="s">
        <v>25</v>
      </c>
      <c r="B38" s="7" t="s">
        <v>101</v>
      </c>
      <c r="C38" s="20">
        <v>2200</v>
      </c>
      <c r="D38" s="20">
        <v>2191</v>
      </c>
      <c r="E38" s="67">
        <v>7</v>
      </c>
      <c r="F38" s="8">
        <v>2</v>
      </c>
      <c r="G38" s="33"/>
      <c r="H38" s="7" t="s">
        <v>102</v>
      </c>
      <c r="I38" s="20">
        <v>800</v>
      </c>
      <c r="J38" s="20">
        <v>380</v>
      </c>
      <c r="K38" s="67"/>
      <c r="L38" s="8">
        <v>420</v>
      </c>
      <c r="M38" s="88">
        <v>2571</v>
      </c>
      <c r="N38" s="2">
        <v>2571</v>
      </c>
    </row>
    <row r="39" spans="1:14" ht="25" customHeight="1" x14ac:dyDescent="0.25">
      <c r="A39" s="6" t="s">
        <v>26</v>
      </c>
      <c r="B39" s="7" t="s">
        <v>103</v>
      </c>
      <c r="C39" s="20">
        <v>13800</v>
      </c>
      <c r="D39" s="20">
        <v>13796</v>
      </c>
      <c r="E39" s="67">
        <v>1</v>
      </c>
      <c r="F39" s="8">
        <v>3</v>
      </c>
      <c r="G39" s="33"/>
      <c r="H39" s="7" t="s">
        <v>104</v>
      </c>
      <c r="I39" s="20">
        <v>4000</v>
      </c>
      <c r="J39" s="20">
        <v>3319</v>
      </c>
      <c r="K39" s="67"/>
      <c r="L39" s="8">
        <v>681</v>
      </c>
      <c r="M39" s="88">
        <v>17115</v>
      </c>
      <c r="N39" s="2">
        <v>17115</v>
      </c>
    </row>
    <row r="40" spans="1:14" ht="25" customHeight="1" x14ac:dyDescent="0.25">
      <c r="A40" s="6" t="s">
        <v>27</v>
      </c>
      <c r="B40" s="7" t="s">
        <v>105</v>
      </c>
      <c r="C40" s="20">
        <v>2200</v>
      </c>
      <c r="D40" s="20">
        <v>1592</v>
      </c>
      <c r="E40" s="67"/>
      <c r="F40" s="8">
        <v>608</v>
      </c>
      <c r="G40" s="33"/>
      <c r="H40" s="7" t="s">
        <v>106</v>
      </c>
      <c r="I40" s="20">
        <v>200</v>
      </c>
      <c r="J40" s="20">
        <v>0</v>
      </c>
      <c r="K40" s="67"/>
      <c r="L40" s="8">
        <v>200</v>
      </c>
      <c r="M40" s="88">
        <v>1592</v>
      </c>
      <c r="N40" s="2">
        <v>1592</v>
      </c>
    </row>
    <row r="41" spans="1:14" ht="25" customHeight="1" x14ac:dyDescent="0.25">
      <c r="A41" s="6" t="s">
        <v>29</v>
      </c>
      <c r="B41" s="7" t="s">
        <v>111</v>
      </c>
      <c r="C41" s="20">
        <v>38800</v>
      </c>
      <c r="D41" s="20">
        <v>37390</v>
      </c>
      <c r="E41" s="67">
        <v>5</v>
      </c>
      <c r="F41" s="8">
        <v>1405</v>
      </c>
      <c r="G41" s="33"/>
      <c r="H41" s="7" t="s">
        <v>112</v>
      </c>
      <c r="I41" s="20">
        <v>12000</v>
      </c>
      <c r="J41" s="20">
        <v>12000</v>
      </c>
      <c r="K41" s="67"/>
      <c r="L41" s="8">
        <v>0</v>
      </c>
      <c r="M41" s="88">
        <v>49390</v>
      </c>
      <c r="N41" s="2">
        <v>49390</v>
      </c>
    </row>
    <row r="42" spans="1:14" ht="25" customHeight="1" x14ac:dyDescent="0.25">
      <c r="A42" s="6" t="s">
        <v>31</v>
      </c>
      <c r="B42" s="7" t="s">
        <v>115</v>
      </c>
      <c r="C42" s="20">
        <v>304800</v>
      </c>
      <c r="D42" s="20">
        <v>304640</v>
      </c>
      <c r="E42" s="67">
        <v>42</v>
      </c>
      <c r="F42" s="8">
        <v>118</v>
      </c>
      <c r="G42" s="33"/>
      <c r="H42" s="7" t="s">
        <v>116</v>
      </c>
      <c r="I42" s="20">
        <v>76800</v>
      </c>
      <c r="J42" s="20">
        <v>75108</v>
      </c>
      <c r="K42" s="67"/>
      <c r="L42" s="8">
        <v>1692</v>
      </c>
      <c r="M42" s="88">
        <v>379748</v>
      </c>
      <c r="N42" s="2">
        <v>379748</v>
      </c>
    </row>
    <row r="43" spans="1:14" ht="25" customHeight="1" x14ac:dyDescent="0.25">
      <c r="A43" s="6" t="s">
        <v>127</v>
      </c>
      <c r="B43" s="7" t="s">
        <v>138</v>
      </c>
      <c r="C43" s="20">
        <v>148755</v>
      </c>
      <c r="D43" s="20">
        <v>148755</v>
      </c>
      <c r="E43" s="67"/>
      <c r="F43" s="8">
        <v>0</v>
      </c>
      <c r="G43" s="33"/>
      <c r="H43" s="7" t="s">
        <v>114</v>
      </c>
      <c r="I43" s="20">
        <v>48800</v>
      </c>
      <c r="J43" s="20">
        <v>48680</v>
      </c>
      <c r="K43" s="67"/>
      <c r="L43" s="8">
        <v>120</v>
      </c>
      <c r="M43" s="88">
        <v>197435</v>
      </c>
      <c r="N43" s="2">
        <v>197435</v>
      </c>
    </row>
    <row r="44" spans="1:14" ht="39.9" customHeight="1" x14ac:dyDescent="0.2">
      <c r="A44" s="21" t="s">
        <v>33</v>
      </c>
      <c r="B44" s="21" t="s">
        <v>42</v>
      </c>
      <c r="C44" s="9">
        <v>1062515</v>
      </c>
      <c r="D44" s="9">
        <v>1029513</v>
      </c>
      <c r="E44" s="9">
        <v>192</v>
      </c>
      <c r="F44" s="9">
        <v>32810</v>
      </c>
      <c r="G44" s="71"/>
      <c r="H44" s="72" t="s">
        <v>117</v>
      </c>
      <c r="I44" s="73">
        <v>360400</v>
      </c>
      <c r="J44" s="73">
        <v>353140</v>
      </c>
      <c r="K44" s="73">
        <v>44</v>
      </c>
      <c r="L44" s="73">
        <v>7216</v>
      </c>
      <c r="M44" s="88">
        <v>1382653</v>
      </c>
      <c r="N44" s="2">
        <v>1382653</v>
      </c>
    </row>
    <row r="45" spans="1:14" ht="20.05" customHeight="1" x14ac:dyDescent="0.25">
      <c r="A45" s="10"/>
      <c r="B45" s="10"/>
      <c r="C45" s="81"/>
      <c r="D45" s="81"/>
      <c r="E45" s="81"/>
      <c r="F45" s="81"/>
      <c r="G45" s="10"/>
      <c r="H45" s="10"/>
      <c r="I45" s="81"/>
      <c r="J45" s="81"/>
      <c r="K45" s="81"/>
      <c r="L45" s="81"/>
      <c r="M45" s="154"/>
    </row>
    <row r="46" spans="1:14" ht="20.05" customHeight="1" x14ac:dyDescent="0.25">
      <c r="A46" s="43" t="s">
        <v>124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81"/>
      <c r="M46" s="145"/>
    </row>
    <row r="47" spans="1:14" ht="9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80"/>
    </row>
    <row r="48" spans="1:14" ht="25" customHeight="1" x14ac:dyDescent="0.25">
      <c r="A48" s="82" t="s">
        <v>30</v>
      </c>
      <c r="B48" s="83" t="s">
        <v>113</v>
      </c>
      <c r="C48" s="83">
        <v>201411</v>
      </c>
      <c r="D48" s="83">
        <v>52656</v>
      </c>
      <c r="E48" s="83"/>
      <c r="F48" s="83">
        <v>148755</v>
      </c>
      <c r="G48" s="74"/>
      <c r="H48" s="83" t="s">
        <v>114</v>
      </c>
      <c r="I48" s="83">
        <v>48680</v>
      </c>
      <c r="J48" s="83"/>
      <c r="K48" s="83"/>
      <c r="L48" s="83">
        <v>48680</v>
      </c>
      <c r="M48" s="79"/>
    </row>
    <row r="49" spans="1:13" ht="25" customHeight="1" x14ac:dyDescent="0.25">
      <c r="A49" s="84" t="s">
        <v>39</v>
      </c>
      <c r="B49" s="85" t="s">
        <v>120</v>
      </c>
      <c r="C49" s="85"/>
      <c r="D49" s="85">
        <v>23656</v>
      </c>
      <c r="E49" s="85"/>
      <c r="F49" s="85"/>
      <c r="G49" s="74"/>
      <c r="H49" s="85" t="s">
        <v>44</v>
      </c>
      <c r="I49" s="85"/>
      <c r="J49" s="85"/>
      <c r="K49" s="85"/>
      <c r="L49" s="85"/>
      <c r="M49" s="79"/>
    </row>
    <row r="50" spans="1:13" ht="25" customHeight="1" x14ac:dyDescent="0.25">
      <c r="A50" s="86" t="s">
        <v>40</v>
      </c>
      <c r="B50" s="87" t="s">
        <v>121</v>
      </c>
      <c r="C50" s="87"/>
      <c r="D50" s="87">
        <v>29000</v>
      </c>
      <c r="E50" s="87"/>
      <c r="F50" s="87"/>
      <c r="G50" s="74"/>
      <c r="H50" s="87" t="s">
        <v>48</v>
      </c>
      <c r="I50" s="87"/>
      <c r="J50" s="87"/>
      <c r="K50" s="87"/>
      <c r="L50" s="87"/>
      <c r="M50" s="79"/>
    </row>
    <row r="51" spans="1:13" ht="25" customHeight="1" x14ac:dyDescent="0.25">
      <c r="A51" s="10"/>
      <c r="B51" s="32"/>
      <c r="C51" s="32"/>
      <c r="D51" s="32"/>
      <c r="E51" s="32"/>
      <c r="F51" s="32"/>
      <c r="G51" s="32">
        <v>0</v>
      </c>
      <c r="H51" s="32"/>
      <c r="I51" s="32"/>
      <c r="J51" s="32"/>
      <c r="K51" s="32"/>
      <c r="L51" s="32"/>
      <c r="M51" s="79"/>
    </row>
    <row r="52" spans="1:13" ht="35.5" customHeight="1" x14ac:dyDescent="0.2">
      <c r="A52" s="189" t="s">
        <v>41</v>
      </c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49"/>
    </row>
    <row r="53" spans="1:13" ht="20.05" customHeight="1" x14ac:dyDescent="0.25">
      <c r="D53" s="2"/>
      <c r="E53" s="2"/>
    </row>
    <row r="54" spans="1:13" x14ac:dyDescent="0.25">
      <c r="C54" s="2"/>
      <c r="D54" s="2"/>
      <c r="E54" s="2"/>
    </row>
    <row r="55" spans="1:13" x14ac:dyDescent="0.25">
      <c r="C55" s="2"/>
      <c r="E55" s="2"/>
    </row>
    <row r="56" spans="1:13" x14ac:dyDescent="0.25">
      <c r="E56" s="2"/>
    </row>
    <row r="57" spans="1:13" x14ac:dyDescent="0.25">
      <c r="E57" s="2"/>
    </row>
    <row r="58" spans="1:13" x14ac:dyDescent="0.25">
      <c r="E58" s="2"/>
    </row>
    <row r="59" spans="1:13" x14ac:dyDescent="0.25">
      <c r="E59" s="2"/>
    </row>
    <row r="60" spans="1:13" x14ac:dyDescent="0.25">
      <c r="E60" s="2"/>
    </row>
    <row r="62" spans="1:13" x14ac:dyDescent="0.25">
      <c r="E62" s="2"/>
    </row>
  </sheetData>
  <mergeCells count="10">
    <mergeCell ref="A33:A34"/>
    <mergeCell ref="M33:M34"/>
    <mergeCell ref="A52:L52"/>
    <mergeCell ref="A2:M2"/>
    <mergeCell ref="B4:F4"/>
    <mergeCell ref="H4:L4"/>
    <mergeCell ref="A28:A31"/>
    <mergeCell ref="M28:M31"/>
    <mergeCell ref="A7:A11"/>
    <mergeCell ref="M7:M11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4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1CC7-5D38-4581-B922-B65442D112B9}">
  <sheetPr>
    <pageSetUpPr fitToPage="1"/>
  </sheetPr>
  <dimension ref="A1:P53"/>
  <sheetViews>
    <sheetView workbookViewId="0">
      <selection activeCell="G6" sqref="G6"/>
    </sheetView>
  </sheetViews>
  <sheetFormatPr baseColWidth="10" defaultColWidth="9" defaultRowHeight="13.6" x14ac:dyDescent="0.25"/>
  <cols>
    <col min="1" max="1" width="34.375" style="1" customWidth="1"/>
    <col min="2" max="2" width="27.125" style="1" hidden="1" customWidth="1"/>
    <col min="3" max="3" width="26.875" style="1" hidden="1" customWidth="1"/>
    <col min="4" max="4" width="12.625" style="3" hidden="1" customWidth="1"/>
    <col min="5" max="5" width="0.75" style="1" hidden="1" customWidth="1"/>
    <col min="6" max="6" width="20.375" style="1" bestFit="1" customWidth="1"/>
    <col min="7" max="7" width="12.75" style="1" customWidth="1"/>
    <col min="8" max="8" width="23.875" style="1" bestFit="1" customWidth="1"/>
    <col min="9" max="9" width="12.75" style="1" customWidth="1"/>
    <col min="10" max="10" width="19.375" style="3" customWidth="1"/>
    <col min="11" max="11" width="1.75" style="1" customWidth="1"/>
    <col min="12" max="14" width="12.75" style="89" customWidth="1"/>
    <col min="15" max="16384" width="9" style="1"/>
  </cols>
  <sheetData>
    <row r="1" spans="1:16" ht="25.15" customHeight="1" x14ac:dyDescent="0.25"/>
    <row r="2" spans="1:16" ht="39.9" customHeight="1" x14ac:dyDescent="0.2">
      <c r="A2" s="170" t="s">
        <v>139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6" ht="30.25" customHeight="1" x14ac:dyDescent="0.25">
      <c r="A3" s="10"/>
      <c r="B3" s="11" t="s">
        <v>34</v>
      </c>
      <c r="C3" s="11" t="s">
        <v>36</v>
      </c>
      <c r="D3" s="162" t="s">
        <v>126</v>
      </c>
      <c r="E3" s="10"/>
      <c r="F3" s="10"/>
      <c r="G3" s="10"/>
      <c r="H3" s="10"/>
      <c r="I3" s="10"/>
      <c r="J3" s="10"/>
    </row>
    <row r="4" spans="1:16" ht="30.25" customHeight="1" thickBot="1" x14ac:dyDescent="0.3">
      <c r="A4" s="10"/>
      <c r="B4" s="11"/>
      <c r="C4" s="11"/>
      <c r="D4" s="214"/>
      <c r="E4" s="10"/>
      <c r="F4" s="10"/>
      <c r="G4" s="10"/>
      <c r="H4" s="10"/>
      <c r="I4" s="10"/>
      <c r="J4" s="10"/>
      <c r="L4" s="213" t="s">
        <v>140</v>
      </c>
      <c r="M4" s="213"/>
      <c r="N4" s="213"/>
    </row>
    <row r="5" spans="1:16" ht="30.75" customHeight="1" x14ac:dyDescent="0.25">
      <c r="A5" s="160" t="s">
        <v>0</v>
      </c>
      <c r="B5" s="158" t="s">
        <v>1</v>
      </c>
      <c r="C5" s="36" t="s">
        <v>1</v>
      </c>
      <c r="D5" s="214"/>
      <c r="E5" s="10"/>
      <c r="F5" s="12" t="s">
        <v>42</v>
      </c>
      <c r="G5" s="42"/>
      <c r="H5" s="12" t="s">
        <v>117</v>
      </c>
      <c r="I5" s="42"/>
      <c r="J5" s="59" t="s">
        <v>119</v>
      </c>
      <c r="L5" s="92" t="s">
        <v>142</v>
      </c>
      <c r="M5" s="92" t="s">
        <v>141</v>
      </c>
      <c r="N5" s="92" t="s">
        <v>37</v>
      </c>
    </row>
    <row r="6" spans="1:16" ht="25" customHeight="1" x14ac:dyDescent="0.25">
      <c r="A6" s="157" t="s">
        <v>2</v>
      </c>
      <c r="B6" s="159">
        <v>98128</v>
      </c>
      <c r="C6" s="8">
        <v>28081</v>
      </c>
      <c r="D6" s="151">
        <v>126209</v>
      </c>
      <c r="E6" s="37"/>
      <c r="F6" s="17" t="s">
        <v>43</v>
      </c>
      <c r="G6" s="33">
        <v>174041.5</v>
      </c>
      <c r="H6" s="19" t="s">
        <v>44</v>
      </c>
      <c r="I6" s="18">
        <v>66481</v>
      </c>
      <c r="J6" s="57">
        <v>240522.5</v>
      </c>
      <c r="L6" s="90">
        <v>0.27640241557442652</v>
      </c>
      <c r="M6" s="90">
        <v>0.18825678201279947</v>
      </c>
      <c r="N6" s="90">
        <v>4.8082201391093787E-2</v>
      </c>
      <c r="O6" s="2"/>
    </row>
    <row r="7" spans="1:16" ht="25" customHeight="1" x14ac:dyDescent="0.25">
      <c r="A7" s="207" t="s">
        <v>4</v>
      </c>
      <c r="B7" s="216">
        <v>181740</v>
      </c>
      <c r="C7" s="219">
        <v>53332</v>
      </c>
      <c r="D7" s="211">
        <v>235072</v>
      </c>
      <c r="E7" s="10"/>
      <c r="F7" s="17" t="s">
        <v>47</v>
      </c>
      <c r="G7" s="33">
        <v>227540.5</v>
      </c>
      <c r="H7" s="19" t="s">
        <v>48</v>
      </c>
      <c r="I7" s="18">
        <v>94740</v>
      </c>
      <c r="J7" s="212">
        <v>358124.5</v>
      </c>
      <c r="L7" s="215">
        <v>0.28592849693332906</v>
      </c>
      <c r="M7" s="215">
        <v>0.28996432009967721</v>
      </c>
      <c r="N7" s="215">
        <v>7.4059073390069674E-2</v>
      </c>
    </row>
    <row r="8" spans="1:16" ht="25" customHeight="1" x14ac:dyDescent="0.25">
      <c r="A8" s="208"/>
      <c r="B8" s="217"/>
      <c r="C8" s="220"/>
      <c r="D8" s="211"/>
      <c r="E8" s="10"/>
      <c r="F8" s="17" t="s">
        <v>49</v>
      </c>
      <c r="G8" s="33">
        <v>5094</v>
      </c>
      <c r="H8" s="19" t="s">
        <v>50</v>
      </c>
      <c r="I8" s="18">
        <v>1399</v>
      </c>
      <c r="J8" s="212"/>
      <c r="L8" s="215"/>
      <c r="M8" s="215"/>
      <c r="N8" s="215"/>
    </row>
    <row r="9" spans="1:16" ht="25" customHeight="1" x14ac:dyDescent="0.25">
      <c r="A9" s="208"/>
      <c r="B9" s="217"/>
      <c r="C9" s="220"/>
      <c r="D9" s="211"/>
      <c r="E9" s="10"/>
      <c r="F9" s="17" t="s">
        <v>147</v>
      </c>
      <c r="G9" s="33">
        <v>3068</v>
      </c>
      <c r="H9" s="19" t="s">
        <v>146</v>
      </c>
      <c r="I9" s="18">
        <v>462</v>
      </c>
      <c r="J9" s="212"/>
      <c r="L9" s="215"/>
      <c r="M9" s="215"/>
      <c r="N9" s="215"/>
      <c r="P9" s="2"/>
    </row>
    <row r="10" spans="1:16" ht="25" customHeight="1" x14ac:dyDescent="0.25">
      <c r="A10" s="208"/>
      <c r="B10" s="217"/>
      <c r="C10" s="220"/>
      <c r="D10" s="211"/>
      <c r="E10" s="10"/>
      <c r="F10" s="17" t="s">
        <v>75</v>
      </c>
      <c r="G10" s="33">
        <v>4176</v>
      </c>
      <c r="H10" s="19" t="s">
        <v>76</v>
      </c>
      <c r="I10" s="18">
        <v>3000</v>
      </c>
      <c r="J10" s="212"/>
      <c r="L10" s="215"/>
      <c r="M10" s="215"/>
      <c r="N10" s="215"/>
    </row>
    <row r="11" spans="1:16" ht="25" customHeight="1" x14ac:dyDescent="0.25">
      <c r="A11" s="209"/>
      <c r="B11" s="218"/>
      <c r="C11" s="221"/>
      <c r="D11" s="211"/>
      <c r="E11" s="10"/>
      <c r="F11" s="17" t="s">
        <v>109</v>
      </c>
      <c r="G11" s="33">
        <v>15848</v>
      </c>
      <c r="H11" s="19" t="s">
        <v>110</v>
      </c>
      <c r="I11" s="18">
        <v>2797</v>
      </c>
      <c r="J11" s="212"/>
      <c r="L11" s="215"/>
      <c r="M11" s="215"/>
      <c r="N11" s="215"/>
    </row>
    <row r="12" spans="1:16" ht="25" customHeight="1" x14ac:dyDescent="0.25">
      <c r="A12" s="157" t="s">
        <v>5</v>
      </c>
      <c r="B12" s="159">
        <v>4995</v>
      </c>
      <c r="C12" s="8">
        <v>727</v>
      </c>
      <c r="D12" s="152">
        <v>5722</v>
      </c>
      <c r="E12" s="10"/>
      <c r="F12" s="17" t="s">
        <v>51</v>
      </c>
      <c r="G12" s="33">
        <v>4395</v>
      </c>
      <c r="H12" s="19" t="s">
        <v>52</v>
      </c>
      <c r="I12" s="18">
        <v>2038</v>
      </c>
      <c r="J12" s="57">
        <v>6433</v>
      </c>
      <c r="L12" s="90">
        <v>0.31680397948080213</v>
      </c>
      <c r="M12" s="90">
        <v>5.7710822903097921E-3</v>
      </c>
      <c r="N12" s="90">
        <v>1.473977925046993E-3</v>
      </c>
    </row>
    <row r="13" spans="1:16" ht="25" customHeight="1" x14ac:dyDescent="0.25">
      <c r="A13" s="157" t="s">
        <v>6</v>
      </c>
      <c r="B13" s="159">
        <v>3393</v>
      </c>
      <c r="C13" s="8">
        <v>1310</v>
      </c>
      <c r="D13" s="152">
        <v>4703</v>
      </c>
      <c r="E13" s="10"/>
      <c r="F13" s="17" t="s">
        <v>55</v>
      </c>
      <c r="G13" s="33">
        <v>2930</v>
      </c>
      <c r="H13" s="19" t="s">
        <v>56</v>
      </c>
      <c r="I13" s="18">
        <v>1773</v>
      </c>
      <c r="J13" s="57">
        <v>4703</v>
      </c>
      <c r="L13" s="90">
        <v>0.37699340846268337</v>
      </c>
      <c r="M13" s="90">
        <v>5.020671688282268E-3</v>
      </c>
      <c r="N13" s="90">
        <v>1.282317399955014E-3</v>
      </c>
    </row>
    <row r="14" spans="1:16" ht="25" customHeight="1" x14ac:dyDescent="0.25">
      <c r="A14" s="157" t="s">
        <v>7</v>
      </c>
      <c r="B14" s="159">
        <v>4195</v>
      </c>
      <c r="C14" s="8">
        <v>201</v>
      </c>
      <c r="D14" s="152">
        <v>4396</v>
      </c>
      <c r="E14" s="10"/>
      <c r="F14" s="17" t="s">
        <v>57</v>
      </c>
      <c r="G14" s="33">
        <v>3395</v>
      </c>
      <c r="H14" s="19" t="s">
        <v>58</v>
      </c>
      <c r="I14" s="18">
        <v>1001</v>
      </c>
      <c r="J14" s="57">
        <v>4396</v>
      </c>
      <c r="L14" s="90">
        <v>0.22770700636942676</v>
      </c>
      <c r="M14" s="90">
        <v>2.8345698589794417E-3</v>
      </c>
      <c r="N14" s="90">
        <v>7.2397051176253187E-4</v>
      </c>
    </row>
    <row r="15" spans="1:16" ht="25" customHeight="1" x14ac:dyDescent="0.25">
      <c r="A15" s="157" t="s">
        <v>8</v>
      </c>
      <c r="B15" s="159">
        <v>2572</v>
      </c>
      <c r="C15" s="8">
        <v>439</v>
      </c>
      <c r="D15" s="152">
        <v>3011</v>
      </c>
      <c r="E15" s="10"/>
      <c r="F15" s="17" t="s">
        <v>59</v>
      </c>
      <c r="G15" s="33">
        <v>2200</v>
      </c>
      <c r="H15" s="19" t="s">
        <v>60</v>
      </c>
      <c r="I15" s="18">
        <v>886</v>
      </c>
      <c r="J15" s="57">
        <v>3086</v>
      </c>
      <c r="L15" s="90">
        <v>0.28710304601425796</v>
      </c>
      <c r="M15" s="90">
        <v>2.5089199750807046E-3</v>
      </c>
      <c r="N15" s="90">
        <v>6.4079707634525794E-4</v>
      </c>
    </row>
    <row r="16" spans="1:16" ht="25" customHeight="1" x14ac:dyDescent="0.25">
      <c r="A16" s="157" t="s">
        <v>9</v>
      </c>
      <c r="B16" s="159">
        <v>2998</v>
      </c>
      <c r="C16" s="8">
        <v>200</v>
      </c>
      <c r="D16" s="152">
        <v>3198</v>
      </c>
      <c r="E16" s="10"/>
      <c r="F16" s="17" t="s">
        <v>61</v>
      </c>
      <c r="G16" s="33">
        <v>2398</v>
      </c>
      <c r="H16" s="19" t="s">
        <v>62</v>
      </c>
      <c r="I16" s="18">
        <v>800</v>
      </c>
      <c r="J16" s="57">
        <v>3198</v>
      </c>
      <c r="L16" s="90">
        <v>0.25015634771732331</v>
      </c>
      <c r="M16" s="90">
        <v>2.2653904966868665E-3</v>
      </c>
      <c r="N16" s="90">
        <v>5.7859781159842706E-4</v>
      </c>
    </row>
    <row r="17" spans="1:14" ht="25" customHeight="1" x14ac:dyDescent="0.25">
      <c r="A17" s="157" t="s">
        <v>10</v>
      </c>
      <c r="B17" s="159">
        <v>8972</v>
      </c>
      <c r="C17" s="8">
        <v>2165</v>
      </c>
      <c r="D17" s="152">
        <v>11137</v>
      </c>
      <c r="E17" s="10"/>
      <c r="F17" s="17" t="s">
        <v>63</v>
      </c>
      <c r="G17" s="33">
        <v>7658</v>
      </c>
      <c r="H17" s="19" t="s">
        <v>64</v>
      </c>
      <c r="I17" s="18">
        <v>3768</v>
      </c>
      <c r="J17" s="57">
        <v>11426</v>
      </c>
      <c r="L17" s="90">
        <v>0.32977419919481882</v>
      </c>
      <c r="M17" s="90">
        <v>1.066998923939514E-2</v>
      </c>
      <c r="N17" s="90">
        <v>2.7251956926285918E-3</v>
      </c>
    </row>
    <row r="18" spans="1:14" ht="25" customHeight="1" x14ac:dyDescent="0.25">
      <c r="A18" s="157" t="s">
        <v>11</v>
      </c>
      <c r="B18" s="159">
        <v>4145</v>
      </c>
      <c r="C18" s="8">
        <v>138</v>
      </c>
      <c r="D18" s="152">
        <v>4283</v>
      </c>
      <c r="E18" s="10"/>
      <c r="F18" s="17" t="s">
        <v>65</v>
      </c>
      <c r="G18" s="33">
        <v>3483</v>
      </c>
      <c r="H18" s="19" t="s">
        <v>66</v>
      </c>
      <c r="I18" s="18">
        <v>800</v>
      </c>
      <c r="J18" s="57">
        <v>4283</v>
      </c>
      <c r="L18" s="90">
        <v>0.18678496381041326</v>
      </c>
      <c r="M18" s="90">
        <v>2.2653904966868665E-3</v>
      </c>
      <c r="N18" s="90">
        <v>5.7859781159842706E-4</v>
      </c>
    </row>
    <row r="19" spans="1:14" ht="25" customHeight="1" x14ac:dyDescent="0.25">
      <c r="A19" s="157" t="s">
        <v>12</v>
      </c>
      <c r="B19" s="159">
        <v>4180</v>
      </c>
      <c r="C19" s="8">
        <v>400</v>
      </c>
      <c r="D19" s="152">
        <v>4580</v>
      </c>
      <c r="E19" s="10"/>
      <c r="F19" s="17" t="s">
        <v>67</v>
      </c>
      <c r="G19" s="33">
        <v>3461</v>
      </c>
      <c r="H19" s="19" t="s">
        <v>68</v>
      </c>
      <c r="I19" s="18">
        <v>1323</v>
      </c>
      <c r="J19" s="57">
        <v>4784</v>
      </c>
      <c r="L19" s="90">
        <v>0.27654682274247494</v>
      </c>
      <c r="M19" s="90">
        <v>3.7463895338959055E-3</v>
      </c>
      <c r="N19" s="90">
        <v>9.5685613093089879E-4</v>
      </c>
    </row>
    <row r="20" spans="1:14" ht="25" customHeight="1" x14ac:dyDescent="0.25">
      <c r="A20" s="157" t="s">
        <v>13</v>
      </c>
      <c r="B20" s="159">
        <v>5787</v>
      </c>
      <c r="C20" s="8">
        <v>968</v>
      </c>
      <c r="D20" s="152">
        <v>6755</v>
      </c>
      <c r="E20" s="10"/>
      <c r="F20" s="17" t="s">
        <v>69</v>
      </c>
      <c r="G20" s="33">
        <v>4791</v>
      </c>
      <c r="H20" s="19" t="s">
        <v>70</v>
      </c>
      <c r="I20" s="18">
        <v>2118</v>
      </c>
      <c r="J20" s="57">
        <v>6909</v>
      </c>
      <c r="L20" s="90">
        <v>0.30655666521927921</v>
      </c>
      <c r="M20" s="90">
        <v>5.9976213399784784E-3</v>
      </c>
      <c r="N20" s="90">
        <v>1.5318377062068357E-3</v>
      </c>
    </row>
    <row r="21" spans="1:14" ht="25" customHeight="1" x14ac:dyDescent="0.25">
      <c r="A21" s="157" t="s">
        <v>14</v>
      </c>
      <c r="B21" s="159">
        <v>17139</v>
      </c>
      <c r="C21" s="8">
        <v>4797</v>
      </c>
      <c r="D21" s="152">
        <v>21936</v>
      </c>
      <c r="E21" s="10"/>
      <c r="F21" s="17" t="s">
        <v>71</v>
      </c>
      <c r="G21" s="33">
        <v>14342</v>
      </c>
      <c r="H21" s="19" t="s">
        <v>72</v>
      </c>
      <c r="I21" s="18">
        <v>8394</v>
      </c>
      <c r="J21" s="57">
        <v>22736</v>
      </c>
      <c r="L21" s="90">
        <v>0.3691942294159043</v>
      </c>
      <c r="M21" s="90">
        <v>2.3769609786486946E-2</v>
      </c>
      <c r="N21" s="90">
        <v>6.0709375381964963E-3</v>
      </c>
    </row>
    <row r="22" spans="1:14" ht="25" customHeight="1" x14ac:dyDescent="0.25">
      <c r="A22" s="157" t="s">
        <v>15</v>
      </c>
      <c r="B22" s="159">
        <v>22192</v>
      </c>
      <c r="C22" s="8">
        <v>4406</v>
      </c>
      <c r="D22" s="152">
        <v>26598</v>
      </c>
      <c r="E22" s="10"/>
      <c r="F22" s="17" t="s">
        <v>73</v>
      </c>
      <c r="G22" s="33">
        <v>18180</v>
      </c>
      <c r="H22" s="19" t="s">
        <v>74</v>
      </c>
      <c r="I22" s="18">
        <v>8518</v>
      </c>
      <c r="J22" s="57">
        <v>26698</v>
      </c>
      <c r="L22" s="90">
        <v>0.31905011611356654</v>
      </c>
      <c r="M22" s="90">
        <v>2.4120745313473409E-2</v>
      </c>
      <c r="N22" s="90">
        <v>6.160620198994252E-3</v>
      </c>
    </row>
    <row r="23" spans="1:14" ht="25" customHeight="1" x14ac:dyDescent="0.25">
      <c r="A23" s="157" t="s">
        <v>16</v>
      </c>
      <c r="B23" s="159">
        <v>15399</v>
      </c>
      <c r="C23" s="8">
        <v>3400</v>
      </c>
      <c r="D23" s="152">
        <v>18799</v>
      </c>
      <c r="E23" s="10"/>
      <c r="F23" s="17" t="s">
        <v>77</v>
      </c>
      <c r="G23" s="33">
        <v>13799</v>
      </c>
      <c r="H23" s="19" t="s">
        <v>78</v>
      </c>
      <c r="I23" s="18">
        <v>6200</v>
      </c>
      <c r="J23" s="57">
        <v>19999</v>
      </c>
      <c r="L23" s="90">
        <v>0.31001550077503875</v>
      </c>
      <c r="M23" s="90">
        <v>1.7556776349323216E-2</v>
      </c>
      <c r="N23" s="90">
        <v>4.4841330398878096E-3</v>
      </c>
    </row>
    <row r="24" spans="1:14" ht="25" customHeight="1" x14ac:dyDescent="0.25">
      <c r="A24" s="157" t="s">
        <v>17</v>
      </c>
      <c r="B24" s="159">
        <v>32788</v>
      </c>
      <c r="C24" s="8">
        <v>0</v>
      </c>
      <c r="D24" s="152">
        <v>32788</v>
      </c>
      <c r="E24" s="10"/>
      <c r="F24" s="17" t="s">
        <v>79</v>
      </c>
      <c r="G24" s="33">
        <v>25585</v>
      </c>
      <c r="H24" s="19" t="s">
        <v>80</v>
      </c>
      <c r="I24" s="18">
        <v>7203</v>
      </c>
      <c r="J24" s="57">
        <v>32788</v>
      </c>
      <c r="L24" s="90">
        <v>0.21968403074295473</v>
      </c>
      <c r="M24" s="90">
        <v>2.0397009684544373E-2</v>
      </c>
      <c r="N24" s="90">
        <v>5.2095500461793376E-3</v>
      </c>
    </row>
    <row r="25" spans="1:14" ht="25" customHeight="1" x14ac:dyDescent="0.25">
      <c r="A25" s="157" t="s">
        <v>18</v>
      </c>
      <c r="B25" s="159">
        <v>200</v>
      </c>
      <c r="C25" s="8">
        <v>0</v>
      </c>
      <c r="D25" s="152">
        <v>200</v>
      </c>
      <c r="E25" s="10"/>
      <c r="F25" s="17" t="s">
        <v>81</v>
      </c>
      <c r="G25" s="33">
        <v>0</v>
      </c>
      <c r="H25" s="19" t="s">
        <v>82</v>
      </c>
      <c r="I25" s="18">
        <v>200</v>
      </c>
      <c r="J25" s="57">
        <v>200</v>
      </c>
      <c r="L25" s="90">
        <v>1</v>
      </c>
      <c r="M25" s="90">
        <v>5.6634762417171662E-4</v>
      </c>
      <c r="N25" s="90">
        <v>1.4464945289960676E-4</v>
      </c>
    </row>
    <row r="26" spans="1:14" ht="25" customHeight="1" x14ac:dyDescent="0.25">
      <c r="A26" s="157" t="s">
        <v>19</v>
      </c>
      <c r="B26" s="159">
        <v>3121</v>
      </c>
      <c r="C26" s="8">
        <v>2199</v>
      </c>
      <c r="D26" s="152">
        <v>5320</v>
      </c>
      <c r="E26" s="10"/>
      <c r="F26" s="17" t="s">
        <v>83</v>
      </c>
      <c r="G26" s="33">
        <v>5120</v>
      </c>
      <c r="H26" s="19" t="s">
        <v>84</v>
      </c>
      <c r="I26" s="18">
        <v>200</v>
      </c>
      <c r="J26" s="57">
        <v>5320</v>
      </c>
      <c r="L26" s="90">
        <v>3.7593984962406013E-2</v>
      </c>
      <c r="M26" s="90">
        <v>5.6634762417171662E-4</v>
      </c>
      <c r="N26" s="90">
        <v>1.4464945289960676E-4</v>
      </c>
    </row>
    <row r="27" spans="1:14" ht="25" customHeight="1" x14ac:dyDescent="0.25">
      <c r="A27" s="157" t="s">
        <v>20</v>
      </c>
      <c r="B27" s="159">
        <v>2600</v>
      </c>
      <c r="C27" s="8">
        <v>600</v>
      </c>
      <c r="D27" s="152">
        <v>3200</v>
      </c>
      <c r="E27" s="10"/>
      <c r="F27" s="17" t="s">
        <v>85</v>
      </c>
      <c r="G27" s="33">
        <v>2200</v>
      </c>
      <c r="H27" s="19" t="s">
        <v>86</v>
      </c>
      <c r="I27" s="18">
        <v>1000</v>
      </c>
      <c r="J27" s="57">
        <v>3200</v>
      </c>
      <c r="L27" s="90">
        <v>0.3125</v>
      </c>
      <c r="M27" s="90">
        <v>2.831738120858583E-3</v>
      </c>
      <c r="N27" s="90">
        <v>7.2324726449803382E-4</v>
      </c>
    </row>
    <row r="28" spans="1:14" ht="25" customHeight="1" x14ac:dyDescent="0.25">
      <c r="A28" s="224" t="s">
        <v>21</v>
      </c>
      <c r="B28" s="210">
        <v>52706</v>
      </c>
      <c r="C28" s="174">
        <v>11199</v>
      </c>
      <c r="D28" s="211">
        <v>63905</v>
      </c>
      <c r="E28" s="10"/>
      <c r="F28" s="17" t="s">
        <v>87</v>
      </c>
      <c r="G28" s="33">
        <v>36535</v>
      </c>
      <c r="H28" s="19" t="s">
        <v>88</v>
      </c>
      <c r="I28" s="18">
        <v>18679</v>
      </c>
      <c r="J28" s="212">
        <v>64605</v>
      </c>
      <c r="L28" s="215">
        <v>0.3230400123829425</v>
      </c>
      <c r="M28" s="215">
        <v>5.9098374582318626E-2</v>
      </c>
      <c r="N28" s="215">
        <v>1.5094170410073967E-2</v>
      </c>
    </row>
    <row r="29" spans="1:14" ht="25" customHeight="1" x14ac:dyDescent="0.25">
      <c r="A29" s="224"/>
      <c r="B29" s="210"/>
      <c r="C29" s="174"/>
      <c r="D29" s="211"/>
      <c r="E29" s="10"/>
      <c r="F29" s="17" t="s">
        <v>53</v>
      </c>
      <c r="G29" s="33">
        <v>800</v>
      </c>
      <c r="H29" s="19" t="s">
        <v>54</v>
      </c>
      <c r="I29" s="18">
        <v>0</v>
      </c>
      <c r="J29" s="212"/>
      <c r="L29" s="215"/>
      <c r="M29" s="215"/>
      <c r="N29" s="215"/>
    </row>
    <row r="30" spans="1:14" ht="25" customHeight="1" x14ac:dyDescent="0.25">
      <c r="A30" s="224"/>
      <c r="B30" s="210"/>
      <c r="C30" s="174"/>
      <c r="D30" s="211"/>
      <c r="E30" s="10"/>
      <c r="F30" s="17" t="s">
        <v>99</v>
      </c>
      <c r="G30" s="33">
        <v>6200</v>
      </c>
      <c r="H30" s="19" t="s">
        <v>100</v>
      </c>
      <c r="I30" s="18">
        <v>1999</v>
      </c>
      <c r="J30" s="212"/>
      <c r="L30" s="215"/>
      <c r="M30" s="215"/>
      <c r="N30" s="215"/>
    </row>
    <row r="31" spans="1:14" ht="25" customHeight="1" x14ac:dyDescent="0.25">
      <c r="A31" s="224"/>
      <c r="B31" s="210"/>
      <c r="C31" s="174"/>
      <c r="D31" s="211"/>
      <c r="E31" s="10"/>
      <c r="F31" s="17" t="s">
        <v>89</v>
      </c>
      <c r="G31" s="33">
        <v>200</v>
      </c>
      <c r="H31" s="19" t="s">
        <v>90</v>
      </c>
      <c r="I31" s="18">
        <v>192</v>
      </c>
      <c r="J31" s="212"/>
      <c r="L31" s="215"/>
      <c r="M31" s="215"/>
      <c r="N31" s="215"/>
    </row>
    <row r="32" spans="1:14" ht="25" customHeight="1" x14ac:dyDescent="0.25">
      <c r="A32" s="157" t="s">
        <v>22</v>
      </c>
      <c r="B32" s="159">
        <v>0</v>
      </c>
      <c r="C32" s="8">
        <v>2392</v>
      </c>
      <c r="D32" s="152">
        <v>2392</v>
      </c>
      <c r="E32" s="10"/>
      <c r="F32" s="17" t="s">
        <v>145</v>
      </c>
      <c r="G32" s="33">
        <v>435</v>
      </c>
      <c r="H32" s="19" t="s">
        <v>96</v>
      </c>
      <c r="I32" s="18">
        <v>2791</v>
      </c>
      <c r="J32" s="57">
        <v>3226</v>
      </c>
      <c r="L32" s="90">
        <v>0.86515809051456916</v>
      </c>
      <c r="M32" s="90">
        <v>7.9033810953163044E-3</v>
      </c>
      <c r="N32" s="90">
        <v>2.0185831152140124E-3</v>
      </c>
    </row>
    <row r="33" spans="1:14" ht="25" customHeight="1" x14ac:dyDescent="0.25">
      <c r="A33" s="224" t="s">
        <v>23</v>
      </c>
      <c r="B33" s="210">
        <v>6137</v>
      </c>
      <c r="C33" s="174">
        <v>2838</v>
      </c>
      <c r="D33" s="211">
        <v>8975</v>
      </c>
      <c r="E33" s="10"/>
      <c r="F33" s="17" t="s">
        <v>92</v>
      </c>
      <c r="G33" s="33">
        <v>4755</v>
      </c>
      <c r="H33" s="19" t="s">
        <v>93</v>
      </c>
      <c r="I33" s="18">
        <v>3982</v>
      </c>
      <c r="J33" s="212">
        <v>10137</v>
      </c>
      <c r="L33" s="215">
        <v>0.41254809115122815</v>
      </c>
      <c r="M33" s="215">
        <v>1.1842328821430595E-2</v>
      </c>
      <c r="N33" s="215">
        <v>1.4464945289960676E-4</v>
      </c>
    </row>
    <row r="34" spans="1:14" ht="25" customHeight="1" x14ac:dyDescent="0.25">
      <c r="A34" s="224"/>
      <c r="B34" s="210"/>
      <c r="C34" s="174"/>
      <c r="D34" s="211"/>
      <c r="E34" s="10"/>
      <c r="F34" s="17" t="s">
        <v>94</v>
      </c>
      <c r="G34" s="33">
        <v>1200</v>
      </c>
      <c r="H34" s="19" t="s">
        <v>95</v>
      </c>
      <c r="I34" s="18">
        <v>200</v>
      </c>
      <c r="J34" s="212"/>
      <c r="L34" s="215"/>
      <c r="M34" s="215"/>
      <c r="N34" s="215"/>
    </row>
    <row r="35" spans="1:14" ht="25" customHeight="1" x14ac:dyDescent="0.25">
      <c r="A35" s="157" t="s">
        <v>32</v>
      </c>
      <c r="B35" s="159">
        <v>4400</v>
      </c>
      <c r="C35" s="8">
        <v>2067</v>
      </c>
      <c r="D35" s="152">
        <v>6467</v>
      </c>
      <c r="E35" s="10"/>
      <c r="F35" s="17" t="s">
        <v>32</v>
      </c>
      <c r="G35" s="33">
        <v>6193</v>
      </c>
      <c r="H35" s="19" t="s">
        <v>91</v>
      </c>
      <c r="I35" s="18">
        <v>2391</v>
      </c>
      <c r="J35" s="57">
        <v>8584</v>
      </c>
      <c r="L35" s="90">
        <v>0.27854147250698974</v>
      </c>
      <c r="M35" s="90">
        <v>6.7706858469728723E-3</v>
      </c>
      <c r="N35" s="90">
        <v>1.7292842094147989E-3</v>
      </c>
    </row>
    <row r="36" spans="1:14" ht="25" customHeight="1" x14ac:dyDescent="0.25">
      <c r="A36" s="157" t="s">
        <v>24</v>
      </c>
      <c r="B36" s="159">
        <v>5359</v>
      </c>
      <c r="C36" s="8">
        <v>1394</v>
      </c>
      <c r="D36" s="152">
        <v>6753</v>
      </c>
      <c r="E36" s="10"/>
      <c r="F36" s="17" t="s">
        <v>97</v>
      </c>
      <c r="G36" s="33">
        <v>5359</v>
      </c>
      <c r="H36" s="19" t="s">
        <v>98</v>
      </c>
      <c r="I36" s="18">
        <v>1597</v>
      </c>
      <c r="J36" s="57">
        <v>6956</v>
      </c>
      <c r="L36" s="90">
        <v>0.22958596894767108</v>
      </c>
      <c r="M36" s="90">
        <v>4.5222857790111568E-3</v>
      </c>
      <c r="N36" s="90">
        <v>1.1550258814033601E-3</v>
      </c>
    </row>
    <row r="37" spans="1:14" ht="25" customHeight="1" x14ac:dyDescent="0.25">
      <c r="A37" s="157" t="s">
        <v>38</v>
      </c>
      <c r="B37" s="159">
        <v>79323</v>
      </c>
      <c r="C37" s="8">
        <v>600</v>
      </c>
      <c r="D37" s="152">
        <v>79923</v>
      </c>
      <c r="E37" s="10"/>
      <c r="F37" s="17" t="s">
        <v>107</v>
      </c>
      <c r="G37" s="33">
        <v>64522</v>
      </c>
      <c r="H37" s="19" t="s">
        <v>108</v>
      </c>
      <c r="I37" s="18">
        <v>15401</v>
      </c>
      <c r="J37" s="57">
        <v>79923</v>
      </c>
      <c r="L37" s="90">
        <v>0.19269797179785544</v>
      </c>
      <c r="M37" s="90">
        <v>4.3611598799343038E-2</v>
      </c>
      <c r="N37" s="90">
        <v>1.1138731120534219E-2</v>
      </c>
    </row>
    <row r="38" spans="1:14" ht="25" customHeight="1" x14ac:dyDescent="0.25">
      <c r="A38" s="157" t="s">
        <v>25</v>
      </c>
      <c r="B38" s="159">
        <v>2571</v>
      </c>
      <c r="C38" s="8">
        <v>0</v>
      </c>
      <c r="D38" s="152">
        <v>2571</v>
      </c>
      <c r="E38" s="10"/>
      <c r="F38" s="17" t="s">
        <v>101</v>
      </c>
      <c r="G38" s="33">
        <v>2191</v>
      </c>
      <c r="H38" s="19" t="s">
        <v>102</v>
      </c>
      <c r="I38" s="18">
        <v>380</v>
      </c>
      <c r="J38" s="57">
        <v>2571</v>
      </c>
      <c r="L38" s="90">
        <v>0.14780241151302995</v>
      </c>
      <c r="M38" s="90">
        <v>1.0760604859262615E-3</v>
      </c>
      <c r="N38" s="90">
        <v>2.7483396050925285E-4</v>
      </c>
    </row>
    <row r="39" spans="1:14" ht="25" customHeight="1" x14ac:dyDescent="0.25">
      <c r="A39" s="157" t="s">
        <v>26</v>
      </c>
      <c r="B39" s="159">
        <v>16515</v>
      </c>
      <c r="C39" s="8">
        <v>0</v>
      </c>
      <c r="D39" s="152">
        <v>16515</v>
      </c>
      <c r="E39" s="10"/>
      <c r="F39" s="17" t="s">
        <v>103</v>
      </c>
      <c r="G39" s="33">
        <v>13796</v>
      </c>
      <c r="H39" s="19" t="s">
        <v>104</v>
      </c>
      <c r="I39" s="18">
        <v>3319</v>
      </c>
      <c r="J39" s="57">
        <v>17115</v>
      </c>
      <c r="L39" s="90">
        <v>0.19392345895413379</v>
      </c>
      <c r="M39" s="90">
        <v>9.3985388231296371E-3</v>
      </c>
      <c r="N39" s="90">
        <v>2.4004576708689745E-3</v>
      </c>
    </row>
    <row r="40" spans="1:14" ht="25" customHeight="1" x14ac:dyDescent="0.25">
      <c r="A40" s="157" t="s">
        <v>27</v>
      </c>
      <c r="B40" s="159">
        <v>1592</v>
      </c>
      <c r="C40" s="8">
        <v>0</v>
      </c>
      <c r="D40" s="152">
        <v>1592</v>
      </c>
      <c r="E40" s="10"/>
      <c r="F40" s="17" t="s">
        <v>105</v>
      </c>
      <c r="G40" s="33">
        <v>1592</v>
      </c>
      <c r="H40" s="19" t="s">
        <v>106</v>
      </c>
      <c r="I40" s="18">
        <v>0</v>
      </c>
      <c r="J40" s="57">
        <v>1592</v>
      </c>
      <c r="L40" s="90">
        <v>0</v>
      </c>
      <c r="M40" s="90">
        <v>0</v>
      </c>
      <c r="N40" s="90">
        <v>0</v>
      </c>
    </row>
    <row r="41" spans="1:14" ht="25" customHeight="1" x14ac:dyDescent="0.25">
      <c r="A41" s="157" t="s">
        <v>29</v>
      </c>
      <c r="B41" s="159">
        <v>41790</v>
      </c>
      <c r="C41" s="8">
        <v>3400</v>
      </c>
      <c r="D41" s="152">
        <v>45190</v>
      </c>
      <c r="E41" s="10"/>
      <c r="F41" s="17" t="s">
        <v>111</v>
      </c>
      <c r="G41" s="33">
        <v>37390</v>
      </c>
      <c r="H41" s="19" t="s">
        <v>112</v>
      </c>
      <c r="I41" s="18">
        <v>12000</v>
      </c>
      <c r="J41" s="57">
        <v>49390</v>
      </c>
      <c r="L41" s="90">
        <v>0.24296416278598906</v>
      </c>
      <c r="M41" s="90">
        <v>3.3980857450302993E-2</v>
      </c>
      <c r="N41" s="90">
        <v>8.6789671739764054E-3</v>
      </c>
    </row>
    <row r="42" spans="1:14" ht="25" customHeight="1" thickBot="1" x14ac:dyDescent="0.3">
      <c r="A42" s="157" t="s">
        <v>31</v>
      </c>
      <c r="B42" s="159">
        <v>374240</v>
      </c>
      <c r="C42" s="8">
        <v>4336</v>
      </c>
      <c r="D42" s="153">
        <v>378576</v>
      </c>
      <c r="E42" s="10"/>
      <c r="F42" s="17" t="s">
        <v>115</v>
      </c>
      <c r="G42" s="33">
        <v>304640</v>
      </c>
      <c r="H42" s="19" t="s">
        <v>116</v>
      </c>
      <c r="I42" s="18">
        <v>75108</v>
      </c>
      <c r="J42" s="58">
        <v>379748</v>
      </c>
      <c r="L42" s="90">
        <v>0.19778379346303337</v>
      </c>
      <c r="M42" s="90">
        <v>0.21268618678144646</v>
      </c>
      <c r="N42" s="90">
        <v>5.4321655541918326E-2</v>
      </c>
    </row>
    <row r="43" spans="1:14" ht="25" hidden="1" customHeight="1" thickBot="1" x14ac:dyDescent="0.3">
      <c r="A43" s="6" t="s">
        <v>127</v>
      </c>
      <c r="B43" s="7"/>
      <c r="C43" s="8"/>
      <c r="D43" s="38"/>
      <c r="E43" s="39"/>
      <c r="F43" s="7"/>
      <c r="G43" s="33"/>
      <c r="H43" s="20"/>
      <c r="I43" s="18"/>
      <c r="J43" s="58">
        <v>0</v>
      </c>
    </row>
    <row r="44" spans="1:14" ht="39.9" customHeight="1" x14ac:dyDescent="0.25">
      <c r="A44" s="21" t="s">
        <v>33</v>
      </c>
      <c r="B44" s="9">
        <v>999177</v>
      </c>
      <c r="C44" s="9">
        <v>131589</v>
      </c>
      <c r="D44" s="9">
        <v>1130766</v>
      </c>
      <c r="E44" s="10"/>
      <c r="F44" s="21" t="s">
        <v>42</v>
      </c>
      <c r="G44" s="9">
        <v>1029513</v>
      </c>
      <c r="H44" s="21" t="s">
        <v>117</v>
      </c>
      <c r="I44" s="9">
        <v>353140</v>
      </c>
      <c r="J44" s="9">
        <v>1382653</v>
      </c>
      <c r="L44" s="91">
        <v>0.25540753898483565</v>
      </c>
      <c r="M44" s="91">
        <v>1</v>
      </c>
      <c r="N44" s="91">
        <v>0.25540753898483565</v>
      </c>
    </row>
    <row r="45" spans="1:14" ht="20.05" customHeight="1" x14ac:dyDescent="0.25">
      <c r="A45" s="10"/>
      <c r="B45" s="10"/>
      <c r="C45" s="10"/>
      <c r="D45" s="22"/>
      <c r="E45" s="10"/>
      <c r="F45" s="10"/>
      <c r="G45" s="10"/>
      <c r="H45" s="10"/>
      <c r="I45" s="10"/>
      <c r="J45" s="155"/>
    </row>
    <row r="46" spans="1:14" ht="20.05" customHeight="1" thickBot="1" x14ac:dyDescent="0.4">
      <c r="A46" s="222" t="s">
        <v>129</v>
      </c>
      <c r="B46" s="222"/>
      <c r="C46" s="222"/>
      <c r="D46" s="222"/>
      <c r="E46" s="222"/>
      <c r="F46" s="222"/>
      <c r="G46" s="222"/>
      <c r="H46" s="222"/>
      <c r="I46" s="222"/>
      <c r="J46" s="223"/>
    </row>
    <row r="47" spans="1:14" ht="25" customHeight="1" x14ac:dyDescent="0.25">
      <c r="A47" s="49" t="s">
        <v>30</v>
      </c>
      <c r="B47" s="50">
        <v>250091</v>
      </c>
      <c r="C47" s="51">
        <v>213356</v>
      </c>
      <c r="D47" s="9">
        <v>-36735</v>
      </c>
      <c r="E47" s="10"/>
      <c r="F47" s="52" t="s">
        <v>113</v>
      </c>
      <c r="G47" s="53">
        <v>201411</v>
      </c>
      <c r="H47" s="55" t="s">
        <v>114</v>
      </c>
      <c r="I47" s="54">
        <v>48680</v>
      </c>
      <c r="J47" s="56">
        <v>250091</v>
      </c>
    </row>
    <row r="48" spans="1:14" ht="25" customHeight="1" x14ac:dyDescent="0.25">
      <c r="A48" s="25" t="s">
        <v>39</v>
      </c>
      <c r="B48" s="26"/>
      <c r="C48" s="27">
        <v>16635</v>
      </c>
      <c r="D48" s="9">
        <v>16635</v>
      </c>
      <c r="E48" s="10"/>
      <c r="F48" s="7" t="s">
        <v>120</v>
      </c>
      <c r="G48" s="34">
        <v>23656</v>
      </c>
      <c r="H48" s="20"/>
      <c r="I48" s="8">
        <v>0</v>
      </c>
      <c r="J48" s="57">
        <v>23656</v>
      </c>
      <c r="N48" s="156"/>
    </row>
    <row r="49" spans="1:14" ht="25" customHeight="1" thickBot="1" x14ac:dyDescent="0.3">
      <c r="A49" s="28" t="s">
        <v>40</v>
      </c>
      <c r="B49" s="29"/>
      <c r="C49" s="30">
        <v>20100</v>
      </c>
      <c r="D49" s="38">
        <v>20100</v>
      </c>
      <c r="E49" s="39"/>
      <c r="F49" s="7" t="s">
        <v>121</v>
      </c>
      <c r="G49" s="34">
        <v>29000</v>
      </c>
      <c r="H49" s="20"/>
      <c r="I49" s="8">
        <v>0</v>
      </c>
      <c r="J49" s="58">
        <v>29000</v>
      </c>
    </row>
    <row r="50" spans="1:14" ht="35.5" customHeight="1" x14ac:dyDescent="0.25">
      <c r="A50" s="40" t="s">
        <v>128</v>
      </c>
      <c r="D50" s="31"/>
      <c r="E50" s="10"/>
      <c r="F50" s="47" t="s">
        <v>113</v>
      </c>
      <c r="G50" s="9">
        <v>148755</v>
      </c>
      <c r="H50" s="48" t="s">
        <v>114</v>
      </c>
      <c r="I50" s="9">
        <v>48680</v>
      </c>
      <c r="J50" s="9">
        <v>197435</v>
      </c>
    </row>
    <row r="51" spans="1:14" ht="20.05" customHeight="1" x14ac:dyDescent="0.2">
      <c r="A51" s="191"/>
      <c r="B51" s="189"/>
      <c r="C51" s="189"/>
      <c r="D51" s="189"/>
      <c r="E51" s="189"/>
      <c r="F51" s="189"/>
      <c r="G51" s="189"/>
      <c r="H51" s="189"/>
      <c r="I51" s="189"/>
      <c r="J51" s="189"/>
    </row>
    <row r="52" spans="1:14" ht="14.95" customHeight="1" x14ac:dyDescent="0.2">
      <c r="A52" s="189" t="s">
        <v>41</v>
      </c>
      <c r="B52" s="189"/>
      <c r="C52" s="189"/>
      <c r="D52" s="189"/>
      <c r="E52" s="189"/>
      <c r="F52" s="189"/>
      <c r="G52" s="189"/>
      <c r="H52" s="189"/>
      <c r="I52" s="189"/>
      <c r="J52" s="189"/>
    </row>
    <row r="53" spans="1:14" ht="16.3" x14ac:dyDescent="0.25">
      <c r="M53" s="192"/>
      <c r="N53" s="192"/>
    </row>
  </sheetData>
  <mergeCells count="31">
    <mergeCell ref="M53:N53"/>
    <mergeCell ref="M33:M34"/>
    <mergeCell ref="J28:J31"/>
    <mergeCell ref="N33:N34"/>
    <mergeCell ref="N28:N31"/>
    <mergeCell ref="A46:J46"/>
    <mergeCell ref="A51:J51"/>
    <mergeCell ref="A52:J52"/>
    <mergeCell ref="M28:M31"/>
    <mergeCell ref="A28:A31"/>
    <mergeCell ref="B28:B31"/>
    <mergeCell ref="C28:C31"/>
    <mergeCell ref="D28:D31"/>
    <mergeCell ref="L33:L34"/>
    <mergeCell ref="L28:L31"/>
    <mergeCell ref="A33:A34"/>
    <mergeCell ref="B33:B34"/>
    <mergeCell ref="C33:C34"/>
    <mergeCell ref="D33:D34"/>
    <mergeCell ref="J33:J34"/>
    <mergeCell ref="A2:N2"/>
    <mergeCell ref="L4:N4"/>
    <mergeCell ref="D3:D5"/>
    <mergeCell ref="J7:J11"/>
    <mergeCell ref="M7:M11"/>
    <mergeCell ref="N7:N11"/>
    <mergeCell ref="A7:A11"/>
    <mergeCell ref="B7:B11"/>
    <mergeCell ref="C7:C11"/>
    <mergeCell ref="D7:D11"/>
    <mergeCell ref="L7:L11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REHABILITADOS</vt:lpstr>
      <vt:lpstr>RH MENSUAL 2024</vt:lpstr>
      <vt:lpstr>CH DISPONIBLES</vt:lpstr>
      <vt:lpstr>%</vt:lpstr>
      <vt:lpstr>'%'!Área_de_impresión</vt:lpstr>
      <vt:lpstr>REHABILITADOS!Área_de_impresión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2025-01-28T16:00:16Z</cp:lastPrinted>
  <dcterms:created xsi:type="dcterms:W3CDTF">2015-06-05T18:19:34Z</dcterms:created>
  <dcterms:modified xsi:type="dcterms:W3CDTF">2025-01-29T17:58:56Z</dcterms:modified>
</cp:coreProperties>
</file>